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5"/>
  </bookViews>
  <sheets>
    <sheet name="Мандатная" sheetId="1" r:id="rId1"/>
    <sheet name="Плав" sheetId="2" r:id="rId2"/>
    <sheet name="Стр" sheetId="3" r:id="rId3"/>
    <sheet name="Бег" sheetId="4" r:id="rId4"/>
    <sheet name="Троеб" sheetId="5" r:id="rId5"/>
    <sheet name="Сводный" sheetId="6" r:id="rId6"/>
    <sheet name="Личные" sheetId="7" r:id="rId7"/>
    <sheet name="Командные" sheetId="8" r:id="rId8"/>
    <sheet name="ТабПлав" sheetId="9" r:id="rId9"/>
    <sheet name="ТабСтр" sheetId="10" r:id="rId10"/>
    <sheet name="ТабБег" sheetId="11" r:id="rId11"/>
    <sheet name="Разряды" sheetId="12" r:id="rId12"/>
    <sheet name="Лист1" sheetId="13" r:id="rId13"/>
    <sheet name="Описание" sheetId="14" r:id="rId14"/>
  </sheets>
  <definedNames>
    <definedName name="_xlnm.Print_Area" localSheetId="3">'Бег'!$A$1:$I$87</definedName>
    <definedName name="_xlnm.Print_Area" localSheetId="1">'Плав'!$A$1:$I$91</definedName>
    <definedName name="_xlnm.Print_Area" localSheetId="5">'Сводный'!$A$1:$Q$106</definedName>
    <definedName name="_xlnm.Print_Area" localSheetId="2">'Стр'!$A$1:$I$84</definedName>
    <definedName name="_xlnm.Print_Area" localSheetId="4">'Троеб'!$A$1:$O$227</definedName>
  </definedNames>
  <calcPr fullCalcOnLoad="1"/>
</workbook>
</file>

<file path=xl/sharedStrings.xml><?xml version="1.0" encoding="utf-8"?>
<sst xmlns="http://schemas.openxmlformats.org/spreadsheetml/2006/main" count="1049" uniqueCount="364">
  <si>
    <t>ФЕДЕРАЦИЯ   МОРСКИХ  МНОГОБОРИЙ  РОССИИ</t>
  </si>
  <si>
    <t>Первенство России по морскому троеборью</t>
  </si>
  <si>
    <t>П Р О Т О К О Л</t>
  </si>
  <si>
    <t>мандатной комиссии</t>
  </si>
  <si>
    <t>Ю Н О Ш И 2003-2004 г.р.</t>
  </si>
  <si>
    <t>Состав участников допущенных к соревнованиям:</t>
  </si>
  <si>
    <t>№№ пп</t>
  </si>
  <si>
    <t>Фамилия</t>
  </si>
  <si>
    <t>Имя</t>
  </si>
  <si>
    <t>Отчество</t>
  </si>
  <si>
    <t>Наименование команды область, город</t>
  </si>
  <si>
    <t>Дата рождения</t>
  </si>
  <si>
    <t>Спорт. разряд</t>
  </si>
  <si>
    <t>Принад-лежность ДОСААФ, ДСО</t>
  </si>
  <si>
    <t>Домашний адрес</t>
  </si>
  <si>
    <t>1.1</t>
  </si>
  <si>
    <t>Ткаченко</t>
  </si>
  <si>
    <t>Илья</t>
  </si>
  <si>
    <t>Константин</t>
  </si>
  <si>
    <t>Новороссийск</t>
  </si>
  <si>
    <t>Приморская 45-12</t>
  </si>
  <si>
    <t>1.2</t>
  </si>
  <si>
    <t>Мамаев</t>
  </si>
  <si>
    <t>Владимир</t>
  </si>
  <si>
    <t>Игоревич</t>
  </si>
  <si>
    <t>Лимонная 5</t>
  </si>
  <si>
    <t>1.3</t>
  </si>
  <si>
    <t>Горпиненко</t>
  </si>
  <si>
    <t>Данил</t>
  </si>
  <si>
    <t>Александрович</t>
  </si>
  <si>
    <t>Видова 45-31</t>
  </si>
  <si>
    <t>1.4</t>
  </si>
  <si>
    <t>Ермак</t>
  </si>
  <si>
    <t>Максим</t>
  </si>
  <si>
    <t>Олегович</t>
  </si>
  <si>
    <t>Колпакова 13- 13</t>
  </si>
  <si>
    <t>2.1</t>
  </si>
  <si>
    <t>Бавыкин</t>
  </si>
  <si>
    <t>Дмитрий</t>
  </si>
  <si>
    <t>Алексеевич</t>
  </si>
  <si>
    <t>Воронеж</t>
  </si>
  <si>
    <t>с. Землянск ул.Хохлатская д.112 А</t>
  </si>
  <si>
    <t>2.2</t>
  </si>
  <si>
    <t>Кретов</t>
  </si>
  <si>
    <t>Александр</t>
  </si>
  <si>
    <t>Викторович</t>
  </si>
  <si>
    <t>Деповская д.22</t>
  </si>
  <si>
    <t>2.3</t>
  </si>
  <si>
    <t>Малышев</t>
  </si>
  <si>
    <t>Филиппович</t>
  </si>
  <si>
    <t>Остужева д.36 кв.113</t>
  </si>
  <si>
    <t>2.4</t>
  </si>
  <si>
    <t>Лещев</t>
  </si>
  <si>
    <t>Артемий</t>
  </si>
  <si>
    <t>Николаевич</t>
  </si>
  <si>
    <t>пер.Газовый д.15 кв.257</t>
  </si>
  <si>
    <t>3.1</t>
  </si>
  <si>
    <t>Лежнёв</t>
  </si>
  <si>
    <t>Юрьевич</t>
  </si>
  <si>
    <t>Астрахань-1</t>
  </si>
  <si>
    <t>Строителей 6-1</t>
  </si>
  <si>
    <t>3.2</t>
  </si>
  <si>
    <t>Смыгин</t>
  </si>
  <si>
    <t>Михаил</t>
  </si>
  <si>
    <t>Сергеевич</t>
  </si>
  <si>
    <t>Кавказкая 1-й проезд 25</t>
  </si>
  <si>
    <t>3.3</t>
  </si>
  <si>
    <t>Федотов</t>
  </si>
  <si>
    <t>Николая Островского 168-12</t>
  </si>
  <si>
    <t>3.4</t>
  </si>
  <si>
    <t>Зевин</t>
  </si>
  <si>
    <t>Геннадьевич</t>
  </si>
  <si>
    <t>Карла Маркса 20-12</t>
  </si>
  <si>
    <t>- 2 -</t>
  </si>
  <si>
    <t>Год рожд.</t>
  </si>
  <si>
    <t>4.1</t>
  </si>
  <si>
    <t xml:space="preserve">Филимонов </t>
  </si>
  <si>
    <t>Даниил</t>
  </si>
  <si>
    <t>Кириллович</t>
  </si>
  <si>
    <t>Астрахань-2</t>
  </si>
  <si>
    <t>3-я Интернациональная 14-10</t>
  </si>
  <si>
    <t>4.2</t>
  </si>
  <si>
    <t xml:space="preserve">Бровин </t>
  </si>
  <si>
    <t xml:space="preserve">Юрий </t>
  </si>
  <si>
    <t>Владимирович</t>
  </si>
  <si>
    <t>Космонафта Иванова 144-1</t>
  </si>
  <si>
    <t>4.3</t>
  </si>
  <si>
    <t xml:space="preserve">Досмухамбетов </t>
  </si>
  <si>
    <t>Тимерхан</t>
  </si>
  <si>
    <t>Ришадович</t>
  </si>
  <si>
    <t>Артемьевых 81</t>
  </si>
  <si>
    <t>4.4</t>
  </si>
  <si>
    <t>5.1</t>
  </si>
  <si>
    <t xml:space="preserve">Мозгалов </t>
  </si>
  <si>
    <t>Григорий</t>
  </si>
  <si>
    <t>Екатеринбург</t>
  </si>
  <si>
    <t>ул. Соболева  д.21/1 кв.146</t>
  </si>
  <si>
    <t>5.2</t>
  </si>
  <si>
    <t xml:space="preserve">Трушин </t>
  </si>
  <si>
    <t>Васильевич</t>
  </si>
  <si>
    <t>ул. Ленинградская, 18-21</t>
  </si>
  <si>
    <t>5.3</t>
  </si>
  <si>
    <t>Флягин</t>
  </si>
  <si>
    <t xml:space="preserve"> Даниил</t>
  </si>
  <si>
    <t>ул. Белякова д.52-а</t>
  </si>
  <si>
    <t>5.4</t>
  </si>
  <si>
    <t>Бондарев</t>
  </si>
  <si>
    <t xml:space="preserve"> Николай</t>
  </si>
  <si>
    <t>Вадимович</t>
  </si>
  <si>
    <t>пр.Седова д.23 кв.6</t>
  </si>
  <si>
    <t>6.1</t>
  </si>
  <si>
    <t xml:space="preserve">Елизаров </t>
  </si>
  <si>
    <t>Иван</t>
  </si>
  <si>
    <t>Саратов</t>
  </si>
  <si>
    <t>Чернышевского 197-24</t>
  </si>
  <si>
    <t>6.2</t>
  </si>
  <si>
    <t>Стрединин</t>
  </si>
  <si>
    <t>Романович</t>
  </si>
  <si>
    <t>Лесная 1-412</t>
  </si>
  <si>
    <t>6.3</t>
  </si>
  <si>
    <t>Духов</t>
  </si>
  <si>
    <t>Шелковичная 151-282</t>
  </si>
  <si>
    <t>6.4</t>
  </si>
  <si>
    <t>Семикин</t>
  </si>
  <si>
    <t>Роман</t>
  </si>
  <si>
    <t>Посадского 161-11</t>
  </si>
  <si>
    <t>7.1</t>
  </si>
  <si>
    <t>Афонин</t>
  </si>
  <si>
    <t>Ульяновск-1</t>
  </si>
  <si>
    <t>2004</t>
  </si>
  <si>
    <t>1 ю</t>
  </si>
  <si>
    <t>Кирова 6-415</t>
  </si>
  <si>
    <t>7.2</t>
  </si>
  <si>
    <t>Хайдуков</t>
  </si>
  <si>
    <t>Никита</t>
  </si>
  <si>
    <t>Витальевич</t>
  </si>
  <si>
    <t>3 р.</t>
  </si>
  <si>
    <t>ул. Автозаводская, 4/5 - 5</t>
  </si>
  <si>
    <t>7.3</t>
  </si>
  <si>
    <t>Гарифуллин</t>
  </si>
  <si>
    <t>Алмаз</t>
  </si>
  <si>
    <t>Ирекович</t>
  </si>
  <si>
    <t>2 юн.</t>
  </si>
  <si>
    <t>ул. Самарская, 17 - 107</t>
  </si>
  <si>
    <t>7.4</t>
  </si>
  <si>
    <t>Бобров</t>
  </si>
  <si>
    <t>Дмитриевич</t>
  </si>
  <si>
    <t>1 юн.</t>
  </si>
  <si>
    <t>ул. Репина ,49-203</t>
  </si>
  <si>
    <t>8.1</t>
  </si>
  <si>
    <t>Анчиков</t>
  </si>
  <si>
    <t>Ульяновск-2</t>
  </si>
  <si>
    <t>ул. Полбина, 53 - 20</t>
  </si>
  <si>
    <t>8.2</t>
  </si>
  <si>
    <t xml:space="preserve">Переведенцев </t>
  </si>
  <si>
    <t>8.3</t>
  </si>
  <si>
    <t>8.4</t>
  </si>
  <si>
    <t>9.1</t>
  </si>
  <si>
    <t xml:space="preserve">Карабашин </t>
  </si>
  <si>
    <t xml:space="preserve">Алексей </t>
  </si>
  <si>
    <t>Андреевич</t>
  </si>
  <si>
    <t>Рыбинск</t>
  </si>
  <si>
    <t>б/р</t>
  </si>
  <si>
    <t xml:space="preserve"> ул.Коммунистов 23 2.35</t>
  </si>
  <si>
    <t>9.2</t>
  </si>
  <si>
    <t>Моисеев</t>
  </si>
  <si>
    <t>Аким</t>
  </si>
  <si>
    <t>Вячеславович</t>
  </si>
  <si>
    <t xml:space="preserve"> ул. Горка 5-1</t>
  </si>
  <si>
    <t>9.3</t>
  </si>
  <si>
    <t>Семёнов</t>
  </si>
  <si>
    <t>п.Песочное 154-61 пр.Ленина</t>
  </si>
  <si>
    <t>9.4</t>
  </si>
  <si>
    <t xml:space="preserve">Воеводин </t>
  </si>
  <si>
    <t>Вячеслав</t>
  </si>
  <si>
    <t xml:space="preserve"> ул. Пушкина 47-79</t>
  </si>
  <si>
    <t>10.1</t>
  </si>
  <si>
    <t xml:space="preserve">Николаев </t>
  </si>
  <si>
    <t>Ижевск-1</t>
  </si>
  <si>
    <t>ул. 30 лет Победы,74а-25</t>
  </si>
  <si>
    <t>10.2</t>
  </si>
  <si>
    <t xml:space="preserve">Кощеев </t>
  </si>
  <si>
    <t>Родион</t>
  </si>
  <si>
    <t>Константинович</t>
  </si>
  <si>
    <t>ул.50 лет ВЛКСМ 15-58</t>
  </si>
  <si>
    <t>10.3</t>
  </si>
  <si>
    <t xml:space="preserve">Иванов </t>
  </si>
  <si>
    <t>Степан</t>
  </si>
  <si>
    <t>Удмуртская 259-241</t>
  </si>
  <si>
    <t>10.4</t>
  </si>
  <si>
    <t xml:space="preserve">Хитрин </t>
  </si>
  <si>
    <t>Алексей</t>
  </si>
  <si>
    <t>ул.Пастухова 82-36</t>
  </si>
  <si>
    <t>11.1</t>
  </si>
  <si>
    <t xml:space="preserve">Вотинцев </t>
  </si>
  <si>
    <t>Антон</t>
  </si>
  <si>
    <t>Ижевск-2</t>
  </si>
  <si>
    <t>Школьная 6-36</t>
  </si>
  <si>
    <t>11.2</t>
  </si>
  <si>
    <t xml:space="preserve">Латыпов </t>
  </si>
  <si>
    <t>Тимур</t>
  </si>
  <si>
    <t>Маратович</t>
  </si>
  <si>
    <t>ул.К.Маркса 446-115</t>
  </si>
  <si>
    <t>11.3</t>
  </si>
  <si>
    <t xml:space="preserve">Новгородцев </t>
  </si>
  <si>
    <t>Артем</t>
  </si>
  <si>
    <t>Михайлович</t>
  </si>
  <si>
    <t>ул. Холмогорова 74-25</t>
  </si>
  <si>
    <t>11.4</t>
  </si>
  <si>
    <t>12.1</t>
  </si>
  <si>
    <t>Галбаев</t>
  </si>
  <si>
    <t>Нариман</t>
  </si>
  <si>
    <t>Рустемович</t>
  </si>
  <si>
    <t>Новороссийск-лично</t>
  </si>
  <si>
    <t>Талаллихина 12-11</t>
  </si>
  <si>
    <t>12.2</t>
  </si>
  <si>
    <t>12.3</t>
  </si>
  <si>
    <t>Спиридонов</t>
  </si>
  <si>
    <t>Вадим</t>
  </si>
  <si>
    <t>Толстого 7-23</t>
  </si>
  <si>
    <t>12.4</t>
  </si>
  <si>
    <t>13.1</t>
  </si>
  <si>
    <t>Шипунов</t>
  </si>
  <si>
    <t xml:space="preserve"> Тимофей</t>
  </si>
  <si>
    <t>Екатеринбург-лично</t>
  </si>
  <si>
    <t>ул.Фролова, 29-169</t>
  </si>
  <si>
    <t>13.2</t>
  </si>
  <si>
    <t xml:space="preserve">Тихомиров </t>
  </si>
  <si>
    <t>1ю</t>
  </si>
  <si>
    <t>ул.Таватуйская 4 - 112</t>
  </si>
  <si>
    <t>13.3</t>
  </si>
  <si>
    <t>13.4</t>
  </si>
  <si>
    <t>14.1</t>
  </si>
  <si>
    <t>14.2</t>
  </si>
  <si>
    <t>14.3</t>
  </si>
  <si>
    <t>14.4</t>
  </si>
  <si>
    <t>15.1</t>
  </si>
  <si>
    <t>15.2</t>
  </si>
  <si>
    <t>15.3</t>
  </si>
  <si>
    <t>15.4</t>
  </si>
  <si>
    <t>ФЕДЕРАЦИЯ МОРСКИХ МНОГОБОРИЙ РОССИИ</t>
  </si>
  <si>
    <t>ПРОТОКОЛ</t>
  </si>
  <si>
    <t>Плавание</t>
  </si>
  <si>
    <t>ЮНОШИ 2003-2004 г.р.</t>
  </si>
  <si>
    <t>Результат</t>
  </si>
  <si>
    <t>Очки</t>
  </si>
  <si>
    <t>Место</t>
  </si>
  <si>
    <t>Очки команды</t>
  </si>
  <si>
    <t>Место команды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</si>
  <si>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</si>
  <si>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</si>
  <si>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</si>
  <si>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</si>
  <si>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</si>
  <si>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</si>
  <si>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</si>
  <si>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</si>
  <si>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</si>
  <si>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</si>
  <si>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Киреев</t>
  </si>
  <si>
    <t>13</t>
  </si>
  <si>
    <t>14</t>
  </si>
  <si>
    <t>15</t>
  </si>
  <si>
    <t>Стрельба</t>
  </si>
  <si>
    <t>н/я</t>
  </si>
  <si>
    <t>11</t>
  </si>
  <si>
    <t>12</t>
  </si>
  <si>
    <t>Бег</t>
  </si>
  <si>
    <t>Т Р О Е Б О Р Ь Е</t>
  </si>
  <si>
    <t>Результаты после 2-х видов</t>
  </si>
  <si>
    <t>№№   п/п</t>
  </si>
  <si>
    <t>Плавание очки</t>
  </si>
  <si>
    <t>Стрельба очки</t>
  </si>
  <si>
    <t>Сумма двух видов</t>
  </si>
  <si>
    <t>Бег очки</t>
  </si>
  <si>
    <t>Троеб. Очки</t>
  </si>
  <si>
    <t>ФЕДЕРАЦИЯ МОРСКИХ МНОГОБОРИЙ И ГРЕБНО-ПАРУСНОГО СПОРТА РОССИИ</t>
  </si>
  <si>
    <t>С В О Д Н Ы Й    П Р О Т О К О Л</t>
  </si>
  <si>
    <t>Ю Н О Ш И    2003 - 2004 г.р.</t>
  </si>
  <si>
    <t>Наименование ко-манды область, город</t>
  </si>
  <si>
    <t>Сумма очков</t>
  </si>
  <si>
    <t>Общее место</t>
  </si>
  <si>
    <t>Выпол. Разряд</t>
  </si>
  <si>
    <t>время</t>
  </si>
  <si>
    <t>очки</t>
  </si>
  <si>
    <t>место</t>
  </si>
  <si>
    <t>рез.</t>
  </si>
  <si>
    <t>Команда</t>
  </si>
  <si>
    <t>Новроссийск</t>
  </si>
  <si>
    <t>Ижевск</t>
  </si>
  <si>
    <t>Хитрин</t>
  </si>
  <si>
    <t>22-25.02.2011 г.</t>
  </si>
  <si>
    <t>г. Владивосток</t>
  </si>
  <si>
    <t>ЮНОШИ</t>
  </si>
  <si>
    <t>Личные результаты</t>
  </si>
  <si>
    <t>9.5</t>
  </si>
  <si>
    <t>4.5</t>
  </si>
  <si>
    <t>5.5</t>
  </si>
  <si>
    <t>8.5</t>
  </si>
  <si>
    <t>2.5</t>
  </si>
  <si>
    <t>Троеборье</t>
  </si>
  <si>
    <t xml:space="preserve">Главный судья соревнований, судья МК </t>
  </si>
  <si>
    <t>ТРОФИМОВ А.А.</t>
  </si>
  <si>
    <t>Главный секретарь соревнований, судья РК</t>
  </si>
  <si>
    <t>БУДОРАГИНА И.В.</t>
  </si>
  <si>
    <t>Командные результаты</t>
  </si>
  <si>
    <t>№</t>
  </si>
  <si>
    <t>Таблица оценки результатов по плаванию 200 м вольным стилем</t>
  </si>
  <si>
    <t>сошел</t>
  </si>
  <si>
    <t>снят</t>
  </si>
  <si>
    <t>Таблица оценки результатов стрельбы из пневматического пистолета</t>
  </si>
  <si>
    <t>Зачетных выстрелов - 10            86 - 1000 очков</t>
  </si>
  <si>
    <t>Таблица оценки результатов соревнований по бегу на дистанции 800 м</t>
  </si>
  <si>
    <t>очков 1000</t>
  </si>
  <si>
    <t>Мужчины</t>
  </si>
  <si>
    <t>IIIю</t>
  </si>
  <si>
    <t>IIю</t>
  </si>
  <si>
    <t>Iю</t>
  </si>
  <si>
    <t>III</t>
  </si>
  <si>
    <t>II</t>
  </si>
  <si>
    <t>I</t>
  </si>
  <si>
    <t>КМС</t>
  </si>
  <si>
    <t>МС</t>
  </si>
  <si>
    <t>Морское многоборье</t>
  </si>
  <si>
    <t>Открытые всероссийские соревнования ДЮСТШ, СТК по троеборью</t>
  </si>
  <si>
    <t>Четыре книги (юноши,девушки,мальчики,девочки)</t>
  </si>
  <si>
    <t>В каждой книге</t>
  </si>
  <si>
    <t>Лист 1</t>
  </si>
  <si>
    <t>Протокол мандатной комиссии</t>
  </si>
  <si>
    <t>Лист 2</t>
  </si>
  <si>
    <t>Результаты по плаванию</t>
  </si>
  <si>
    <t>Лист 3</t>
  </si>
  <si>
    <t>Результаты по стрельбе</t>
  </si>
  <si>
    <t>Лист 4</t>
  </si>
  <si>
    <t>Результаты по бегу</t>
  </si>
  <si>
    <t>Лист 5</t>
  </si>
  <si>
    <t>Результаты по троеборью</t>
  </si>
  <si>
    <t>Лист 6</t>
  </si>
  <si>
    <t>Сводный протокол</t>
  </si>
  <si>
    <t>Лист 7</t>
  </si>
  <si>
    <t>Личные 6 мест по отдельным видам и троеборью</t>
  </si>
  <si>
    <t>Лист 8</t>
  </si>
  <si>
    <t>Командные результаты по отдельным видам и троеборью</t>
  </si>
  <si>
    <t>Лист 9</t>
  </si>
  <si>
    <t>Таблица плавания</t>
  </si>
  <si>
    <t>Лист 10</t>
  </si>
  <si>
    <t>Таблицы по стрельбе</t>
  </si>
  <si>
    <t>Лист 11</t>
  </si>
  <si>
    <t>Таблица по бегу</t>
  </si>
  <si>
    <t>Лист 12</t>
  </si>
  <si>
    <t>Таблица разрядов</t>
  </si>
  <si>
    <t>столбец №№ пп формат ячейки текстовый</t>
  </si>
  <si>
    <t>Л ист 2</t>
  </si>
  <si>
    <t>Поиск по № Фамилии,имени,команды</t>
  </si>
  <si>
    <t>Формула =ВПР(ячейка;блок страницы мандатная;№столбца)</t>
  </si>
  <si>
    <t>Поиск по результату очков =ВПР(ячейка;блок защищенный;№столбца;ЛОЖЬ)</t>
  </si>
  <si>
    <t>ЛОЖЬ если таблица не отсортирована по возрастанию</t>
  </si>
  <si>
    <t xml:space="preserve">Занятое место </t>
  </si>
  <si>
    <t>Функция =РАНГ(ячека;массив защищенный;0)</t>
  </si>
  <si>
    <t>Лист5</t>
  </si>
  <si>
    <t>Занятое место командное =РАНГ(ячейка;(массив выделяются ячеки при нажатой Ctrl);0)</t>
  </si>
  <si>
    <t>Разряд=ВПР(ячейка;массивРазряды;2)</t>
  </si>
  <si>
    <t>Лист11</t>
  </si>
  <si>
    <t>Начальное кол. Очков и конечное для каждого разряда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</si>
</sst>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name val="Courier New"/>
      <family val="1"/>
    </font>
    <font>
      <sz val="12"/>
      <name val="Arial Cyr"/>
      <family val="2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49" fontId="0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11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14" fontId="8" fillId="0" borderId="0" xfId="0" applyNumberFormat="1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47" fontId="0" fillId="0" borderId="0" xfId="0" applyNumberForma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/>
      <protection locked="0"/>
    </xf>
    <xf numFmtId="47" fontId="0" fillId="33" borderId="0" xfId="0" applyNumberFormat="1" applyFill="1" applyAlignment="1" applyProtection="1">
      <alignment horizontal="right"/>
      <protection/>
    </xf>
    <xf numFmtId="49" fontId="4" fillId="34" borderId="11" xfId="0" applyNumberFormat="1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NumberFormat="1" applyFont="1" applyFill="1" applyBorder="1" applyAlignment="1" applyProtection="1">
      <alignment horizontal="right"/>
      <protection locked="0"/>
    </xf>
    <xf numFmtId="1" fontId="0" fillId="34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ont="1" applyFill="1" applyBorder="1" applyAlignment="1" applyProtection="1">
      <alignment horizontal="right"/>
      <protection locked="0"/>
    </xf>
    <xf numFmtId="1" fontId="4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4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NumberFormat="1" applyFont="1" applyFill="1" applyBorder="1" applyAlignment="1">
      <alignment horizontal="right"/>
    </xf>
    <xf numFmtId="1" fontId="0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1" fontId="4" fillId="34" borderId="11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34" borderId="11" xfId="0" applyNumberFormat="1" applyFont="1" applyFill="1" applyBorder="1" applyAlignment="1" applyProtection="1">
      <alignment horizontal="right"/>
      <protection/>
    </xf>
    <xf numFmtId="47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49" fontId="4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1" fontId="0" fillId="35" borderId="0" xfId="0" applyNumberFormat="1" applyFill="1" applyAlignment="1">
      <alignment/>
    </xf>
    <xf numFmtId="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14" fontId="0" fillId="34" borderId="0" xfId="0" applyNumberFormat="1" applyFill="1" applyAlignment="1">
      <alignment horizontal="right"/>
    </xf>
    <xf numFmtId="47" fontId="0" fillId="34" borderId="0" xfId="0" applyNumberFormat="1" applyFill="1" applyAlignment="1">
      <alignment horizontal="right"/>
    </xf>
    <xf numFmtId="1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1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47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6" fillId="0" borderId="0" xfId="0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49" fontId="16" fillId="0" borderId="0" xfId="0" applyNumberFormat="1" applyFont="1" applyAlignment="1" applyProtection="1">
      <alignment horizontal="center"/>
      <protection locked="0"/>
    </xf>
    <xf numFmtId="47" fontId="1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7" fontId="0" fillId="0" borderId="0" xfId="0" applyNumberFormat="1" applyAlignment="1">
      <alignment/>
    </xf>
    <xf numFmtId="0" fontId="0" fillId="0" borderId="0" xfId="0" applyNumberFormat="1" applyAlignment="1" applyProtection="1">
      <alignment horizontal="right"/>
      <protection/>
    </xf>
    <xf numFmtId="0" fontId="0" fillId="33" borderId="12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SheetLayoutView="100" zoomScalePageLayoutView="0" workbookViewId="0" topLeftCell="A1">
      <selection activeCell="B81" sqref="B81"/>
    </sheetView>
  </sheetViews>
  <sheetFormatPr defaultColWidth="9.00390625" defaultRowHeight="12.75"/>
  <cols>
    <col min="1" max="1" width="5.625" style="0" customWidth="1"/>
    <col min="2" max="2" width="15.875" style="0" customWidth="1"/>
    <col min="3" max="3" width="13.25390625" style="0" customWidth="1"/>
    <col min="4" max="4" width="15.75390625" style="0" customWidth="1"/>
    <col min="5" max="5" width="24.125" style="0" customWidth="1"/>
    <col min="6" max="6" width="10.375" style="0" customWidth="1"/>
    <col min="7" max="7" width="8.875" style="0" customWidth="1"/>
    <col min="8" max="8" width="9.75390625" style="0" customWidth="1"/>
    <col min="9" max="9" width="34.25390625" style="0" customWidth="1"/>
  </cols>
  <sheetData>
    <row r="1" spans="1:9" ht="21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2:9" s="1" customFormat="1" ht="12.75">
      <c r="B2" s="2"/>
      <c r="C2" s="2"/>
      <c r="D2" s="2"/>
      <c r="E2" s="2"/>
      <c r="F2" s="2"/>
      <c r="G2" s="2"/>
      <c r="H2" s="2"/>
      <c r="I2" s="3"/>
    </row>
    <row r="3" spans="1:9" s="1" customFormat="1" ht="15">
      <c r="A3" s="164" t="s">
        <v>1</v>
      </c>
      <c r="B3" s="164"/>
      <c r="C3" s="164"/>
      <c r="D3" s="164"/>
      <c r="E3" s="164"/>
      <c r="F3" s="164"/>
      <c r="G3" s="164"/>
      <c r="H3" s="164"/>
      <c r="I3" s="164"/>
    </row>
    <row r="4" s="1" customFormat="1" ht="12.75"/>
    <row r="5" spans="1:9" s="1" customFormat="1" ht="18">
      <c r="A5" s="165" t="s">
        <v>2</v>
      </c>
      <c r="B5" s="165"/>
      <c r="C5" s="165"/>
      <c r="D5" s="165"/>
      <c r="E5" s="165"/>
      <c r="F5" s="165"/>
      <c r="G5" s="165"/>
      <c r="H5" s="165"/>
      <c r="I5" s="165"/>
    </row>
    <row r="6" spans="1:9" s="1" customFormat="1" ht="15">
      <c r="A6" s="164" t="s">
        <v>3</v>
      </c>
      <c r="B6" s="164"/>
      <c r="C6" s="164"/>
      <c r="D6" s="164"/>
      <c r="E6" s="164"/>
      <c r="F6" s="164"/>
      <c r="G6" s="164"/>
      <c r="H6" s="164"/>
      <c r="I6" s="164"/>
    </row>
    <row r="8" spans="1:9" ht="18">
      <c r="A8" s="165" t="s">
        <v>4</v>
      </c>
      <c r="B8" s="165"/>
      <c r="C8" s="165"/>
      <c r="D8" s="165"/>
      <c r="E8" s="165"/>
      <c r="F8" s="165"/>
      <c r="G8" s="165"/>
      <c r="H8" s="165"/>
      <c r="I8" s="165"/>
    </row>
    <row r="10" ht="14.25">
      <c r="B10" s="4" t="s">
        <v>5</v>
      </c>
    </row>
    <row r="11" spans="1:9" ht="12.75" customHeight="1">
      <c r="A11" s="166" t="s">
        <v>6</v>
      </c>
      <c r="B11" s="167" t="s">
        <v>7</v>
      </c>
      <c r="C11" s="167" t="s">
        <v>8</v>
      </c>
      <c r="D11" s="167" t="s">
        <v>9</v>
      </c>
      <c r="E11" s="168" t="s">
        <v>10</v>
      </c>
      <c r="F11" s="167" t="s">
        <v>11</v>
      </c>
      <c r="G11" s="167" t="s">
        <v>12</v>
      </c>
      <c r="H11" s="168" t="s">
        <v>13</v>
      </c>
      <c r="I11" s="169" t="s">
        <v>14</v>
      </c>
    </row>
    <row r="12" spans="1:9" ht="36.75" customHeight="1">
      <c r="A12" s="166"/>
      <c r="B12" s="167"/>
      <c r="C12" s="167"/>
      <c r="D12" s="167"/>
      <c r="E12" s="168"/>
      <c r="F12" s="167"/>
      <c r="G12" s="167"/>
      <c r="H12" s="168"/>
      <c r="I12" s="169"/>
    </row>
    <row r="13" spans="1:9" ht="15" customHeight="1">
      <c r="A13" s="5"/>
      <c r="B13" s="5"/>
      <c r="C13" s="5"/>
      <c r="D13" s="5"/>
      <c r="E13" s="6"/>
      <c r="F13" s="5"/>
      <c r="G13" s="5"/>
      <c r="H13" s="6"/>
      <c r="I13" s="5"/>
    </row>
    <row r="14" spans="1:9" s="1" customFormat="1" ht="12.75" customHeight="1">
      <c r="A14" s="7"/>
      <c r="B14" s="170"/>
      <c r="C14" s="170"/>
      <c r="D14" s="170"/>
      <c r="E14" s="170"/>
      <c r="F14" s="7"/>
      <c r="G14" s="8"/>
      <c r="H14" s="9"/>
      <c r="I14" s="10"/>
    </row>
    <row r="15" spans="1:9" s="16" customFormat="1" ht="6" customHeight="1">
      <c r="A15" s="11"/>
      <c r="B15" s="12"/>
      <c r="C15" s="12"/>
      <c r="D15" s="12"/>
      <c r="E15" s="13"/>
      <c r="F15" s="11"/>
      <c r="G15" s="14"/>
      <c r="H15" s="15"/>
      <c r="I15" s="12"/>
    </row>
    <row r="16" spans="1:9" s="1" customFormat="1" ht="15.75">
      <c r="A16" s="17" t="s">
        <v>15</v>
      </c>
      <c r="B16" s="18" t="s">
        <v>16</v>
      </c>
      <c r="C16" s="18" t="s">
        <v>17</v>
      </c>
      <c r="D16" s="18" t="s">
        <v>18</v>
      </c>
      <c r="E16" s="19" t="s">
        <v>19</v>
      </c>
      <c r="F16" s="20">
        <v>2004</v>
      </c>
      <c r="G16" s="20">
        <v>3</v>
      </c>
      <c r="H16" s="171"/>
      <c r="I16" s="18" t="s">
        <v>20</v>
      </c>
    </row>
    <row r="17" spans="1:9" s="1" customFormat="1" ht="15.75">
      <c r="A17" s="17" t="s">
        <v>21</v>
      </c>
      <c r="B17" s="18" t="s">
        <v>22</v>
      </c>
      <c r="C17" s="18" t="s">
        <v>23</v>
      </c>
      <c r="D17" s="18" t="s">
        <v>24</v>
      </c>
      <c r="E17" s="21"/>
      <c r="F17" s="20">
        <v>2004</v>
      </c>
      <c r="G17" s="20">
        <v>3</v>
      </c>
      <c r="H17" s="171"/>
      <c r="I17" s="18" t="s">
        <v>25</v>
      </c>
    </row>
    <row r="18" spans="1:9" s="1" customFormat="1" ht="15.75">
      <c r="A18" s="17" t="s">
        <v>26</v>
      </c>
      <c r="B18" s="22" t="s">
        <v>27</v>
      </c>
      <c r="C18" s="22" t="s">
        <v>28</v>
      </c>
      <c r="D18" s="22" t="s">
        <v>29</v>
      </c>
      <c r="E18" s="22"/>
      <c r="F18" s="23">
        <v>2005</v>
      </c>
      <c r="G18" s="23">
        <v>2</v>
      </c>
      <c r="H18" s="171"/>
      <c r="I18" s="18" t="s">
        <v>30</v>
      </c>
    </row>
    <row r="19" spans="1:9" s="1" customFormat="1" ht="15.75">
      <c r="A19" s="17" t="s">
        <v>31</v>
      </c>
      <c r="B19" s="18" t="s">
        <v>32</v>
      </c>
      <c r="C19" s="18" t="s">
        <v>33</v>
      </c>
      <c r="D19" s="18" t="s">
        <v>34</v>
      </c>
      <c r="E19" s="21"/>
      <c r="F19" s="20">
        <v>2006</v>
      </c>
      <c r="G19" s="20">
        <v>3</v>
      </c>
      <c r="H19" s="171"/>
      <c r="I19" s="18" t="s">
        <v>35</v>
      </c>
    </row>
    <row r="20" spans="2:8" s="16" customFormat="1" ht="12.75">
      <c r="B20" s="24"/>
      <c r="C20" s="24"/>
      <c r="D20" s="24"/>
      <c r="E20" s="24"/>
      <c r="H20" s="25"/>
    </row>
    <row r="21" spans="2:5" s="1" customFormat="1" ht="12.75">
      <c r="B21" s="170"/>
      <c r="C21" s="170"/>
      <c r="D21" s="170"/>
      <c r="E21" s="170"/>
    </row>
    <row r="22" spans="2:9" s="16" customFormat="1" ht="3.75" customHeight="1">
      <c r="B22" s="1"/>
      <c r="C22" s="1"/>
      <c r="D22" s="1"/>
      <c r="E22" s="1"/>
      <c r="F22" s="1"/>
      <c r="G22" s="1"/>
      <c r="H22" s="1"/>
      <c r="I22" s="1"/>
    </row>
    <row r="23" spans="1:9" s="1" customFormat="1" ht="18" customHeight="1">
      <c r="A23" s="17" t="s">
        <v>36</v>
      </c>
      <c r="B23" s="26" t="s">
        <v>37</v>
      </c>
      <c r="C23" s="26" t="s">
        <v>38</v>
      </c>
      <c r="D23" s="26" t="s">
        <v>39</v>
      </c>
      <c r="E23" s="27" t="s">
        <v>40</v>
      </c>
      <c r="F23" s="28">
        <v>2004</v>
      </c>
      <c r="G23" s="29">
        <v>3</v>
      </c>
      <c r="H23" s="30"/>
      <c r="I23" s="31" t="s">
        <v>41</v>
      </c>
    </row>
    <row r="24" spans="1:9" s="1" customFormat="1" ht="15.75">
      <c r="A24" s="17" t="s">
        <v>42</v>
      </c>
      <c r="B24" s="18" t="s">
        <v>43</v>
      </c>
      <c r="C24" s="18" t="s">
        <v>44</v>
      </c>
      <c r="D24" s="18" t="s">
        <v>45</v>
      </c>
      <c r="E24" s="32"/>
      <c r="F24" s="33">
        <v>2003</v>
      </c>
      <c r="G24" s="20">
        <v>2</v>
      </c>
      <c r="H24" s="30"/>
      <c r="I24" s="18" t="s">
        <v>46</v>
      </c>
    </row>
    <row r="25" spans="1:11" s="1" customFormat="1" ht="15.75">
      <c r="A25" s="17" t="s">
        <v>47</v>
      </c>
      <c r="B25" s="18" t="s">
        <v>48</v>
      </c>
      <c r="C25" s="18" t="s">
        <v>33</v>
      </c>
      <c r="D25" s="18" t="s">
        <v>49</v>
      </c>
      <c r="E25" s="32"/>
      <c r="F25" s="33">
        <v>2004</v>
      </c>
      <c r="G25" s="20">
        <v>2</v>
      </c>
      <c r="H25" s="32"/>
      <c r="I25" s="18" t="s">
        <v>50</v>
      </c>
      <c r="K25" s="34"/>
    </row>
    <row r="26" spans="1:9" s="1" customFormat="1" ht="15.75">
      <c r="A26" s="17" t="s">
        <v>51</v>
      </c>
      <c r="B26" s="18" t="s">
        <v>52</v>
      </c>
      <c r="C26" s="18" t="s">
        <v>53</v>
      </c>
      <c r="D26" s="18" t="s">
        <v>54</v>
      </c>
      <c r="E26" s="32"/>
      <c r="F26" s="33">
        <v>2004</v>
      </c>
      <c r="G26" s="20">
        <v>3</v>
      </c>
      <c r="H26" s="32"/>
      <c r="I26" s="18" t="s">
        <v>55</v>
      </c>
    </row>
    <row r="27" s="16" customFormat="1" ht="12.75"/>
    <row r="28" spans="2:5" s="1" customFormat="1" ht="12.75">
      <c r="B28" s="170"/>
      <c r="C28" s="170"/>
      <c r="D28" s="170"/>
      <c r="E28" s="170"/>
    </row>
    <row r="29" s="16" customFormat="1" ht="5.25" customHeight="1"/>
    <row r="30" spans="1:9" s="16" customFormat="1" ht="15.75">
      <c r="A30" s="17" t="s">
        <v>56</v>
      </c>
      <c r="B30" s="18" t="s">
        <v>57</v>
      </c>
      <c r="C30" s="18" t="s">
        <v>38</v>
      </c>
      <c r="D30" s="18" t="s">
        <v>58</v>
      </c>
      <c r="E30" t="s">
        <v>59</v>
      </c>
      <c r="F30" s="33">
        <v>2003</v>
      </c>
      <c r="G30" s="20">
        <v>2</v>
      </c>
      <c r="H30" s="30"/>
      <c r="I30" s="18" t="s">
        <v>60</v>
      </c>
    </row>
    <row r="31" spans="1:9" s="16" customFormat="1" ht="15.75">
      <c r="A31" s="17" t="s">
        <v>61</v>
      </c>
      <c r="B31" s="18" t="s">
        <v>62</v>
      </c>
      <c r="C31" s="18" t="s">
        <v>63</v>
      </c>
      <c r="D31" s="18" t="s">
        <v>64</v>
      </c>
      <c r="E31"/>
      <c r="F31" s="33">
        <v>2004</v>
      </c>
      <c r="G31" s="20">
        <v>3</v>
      </c>
      <c r="H31" s="34"/>
      <c r="I31" s="18" t="s">
        <v>65</v>
      </c>
    </row>
    <row r="32" spans="1:9" s="16" customFormat="1" ht="15.75">
      <c r="A32" s="17" t="s">
        <v>66</v>
      </c>
      <c r="B32" s="18" t="s">
        <v>67</v>
      </c>
      <c r="C32" s="18" t="s">
        <v>38</v>
      </c>
      <c r="D32" s="18" t="s">
        <v>64</v>
      </c>
      <c r="E32"/>
      <c r="F32" s="33">
        <v>2004</v>
      </c>
      <c r="G32" s="20">
        <v>2</v>
      </c>
      <c r="H32" s="1"/>
      <c r="I32" s="18" t="s">
        <v>68</v>
      </c>
    </row>
    <row r="33" spans="1:9" s="16" customFormat="1" ht="15.75">
      <c r="A33" s="17" t="s">
        <v>69</v>
      </c>
      <c r="B33" s="18" t="s">
        <v>70</v>
      </c>
      <c r="C33" s="18" t="s">
        <v>23</v>
      </c>
      <c r="D33" s="18" t="s">
        <v>71</v>
      </c>
      <c r="E33"/>
      <c r="F33" s="33">
        <v>2004</v>
      </c>
      <c r="G33" s="20">
        <v>3</v>
      </c>
      <c r="H33" s="1"/>
      <c r="I33" s="18" t="s">
        <v>72</v>
      </c>
    </row>
    <row r="34" spans="3:9" s="1" customFormat="1" ht="12.75">
      <c r="C34" s="35"/>
      <c r="D34" s="35"/>
      <c r="E34" s="35" t="s">
        <v>73</v>
      </c>
      <c r="F34" s="35"/>
      <c r="G34" s="35"/>
      <c r="H34" s="35"/>
      <c r="I34" s="35"/>
    </row>
    <row r="35" spans="1:9" s="1" customFormat="1" ht="12.75" customHeight="1">
      <c r="A35" s="166" t="s">
        <v>6</v>
      </c>
      <c r="B35" s="167" t="s">
        <v>7</v>
      </c>
      <c r="C35" s="167" t="s">
        <v>8</v>
      </c>
      <c r="D35" s="167" t="s">
        <v>9</v>
      </c>
      <c r="E35" s="168" t="s">
        <v>10</v>
      </c>
      <c r="F35" s="167" t="s">
        <v>74</v>
      </c>
      <c r="G35" s="167" t="s">
        <v>12</v>
      </c>
      <c r="H35" s="168" t="s">
        <v>13</v>
      </c>
      <c r="I35" s="169" t="s">
        <v>14</v>
      </c>
    </row>
    <row r="36" spans="1:9" s="1" customFormat="1" ht="36.75" customHeight="1">
      <c r="A36" s="166"/>
      <c r="B36" s="167"/>
      <c r="C36" s="167"/>
      <c r="D36" s="167"/>
      <c r="E36" s="168"/>
      <c r="F36" s="167"/>
      <c r="G36" s="167"/>
      <c r="H36" s="168"/>
      <c r="I36" s="169"/>
    </row>
    <row r="37" s="1" customFormat="1" ht="12.75"/>
    <row r="38" spans="2:9" s="1" customFormat="1" ht="12.75">
      <c r="B38" s="170"/>
      <c r="C38" s="170"/>
      <c r="D38" s="170"/>
      <c r="E38" s="170"/>
      <c r="F38" s="7"/>
      <c r="G38" s="8"/>
      <c r="H38" s="9"/>
      <c r="I38" s="10"/>
    </row>
    <row r="39" s="1" customFormat="1" ht="3.75" customHeight="1"/>
    <row r="40" spans="1:9" s="1" customFormat="1" ht="15.75">
      <c r="A40" s="17" t="s">
        <v>75</v>
      </c>
      <c r="B40" s="18" t="s">
        <v>76</v>
      </c>
      <c r="C40" s="18" t="s">
        <v>77</v>
      </c>
      <c r="D40" s="18" t="s">
        <v>78</v>
      </c>
      <c r="E40" t="s">
        <v>79</v>
      </c>
      <c r="F40" s="33">
        <v>2004</v>
      </c>
      <c r="G40" s="20">
        <v>2</v>
      </c>
      <c r="H40" s="34"/>
      <c r="I40" s="18" t="s">
        <v>80</v>
      </c>
    </row>
    <row r="41" spans="1:9" s="1" customFormat="1" ht="15.75">
      <c r="A41" s="17" t="s">
        <v>81</v>
      </c>
      <c r="B41" s="18" t="s">
        <v>82</v>
      </c>
      <c r="C41" s="18" t="s">
        <v>83</v>
      </c>
      <c r="D41" s="18" t="s">
        <v>84</v>
      </c>
      <c r="E41"/>
      <c r="F41" s="33">
        <v>2004</v>
      </c>
      <c r="G41" s="20">
        <v>3</v>
      </c>
      <c r="I41" s="18" t="s">
        <v>85</v>
      </c>
    </row>
    <row r="42" spans="1:9" s="1" customFormat="1" ht="15.75">
      <c r="A42" s="17" t="s">
        <v>86</v>
      </c>
      <c r="B42" s="18" t="s">
        <v>87</v>
      </c>
      <c r="C42" s="18" t="s">
        <v>88</v>
      </c>
      <c r="D42" s="18" t="s">
        <v>89</v>
      </c>
      <c r="E42"/>
      <c r="F42" s="33">
        <v>2003</v>
      </c>
      <c r="G42" s="20">
        <v>3</v>
      </c>
      <c r="I42" s="18" t="s">
        <v>90</v>
      </c>
    </row>
    <row r="43" spans="1:9" s="1" customFormat="1" ht="15">
      <c r="A43" s="17" t="s">
        <v>91</v>
      </c>
      <c r="B43" s="36" t="s">
        <v>62</v>
      </c>
      <c r="C43" t="s">
        <v>33</v>
      </c>
      <c r="D43" t="s">
        <v>64</v>
      </c>
      <c r="E43" s="30"/>
      <c r="F43" s="17">
        <v>2004</v>
      </c>
      <c r="G43" s="37">
        <v>3</v>
      </c>
      <c r="I43" s="1" t="s">
        <v>65</v>
      </c>
    </row>
    <row r="44" spans="2:5" s="1" customFormat="1" ht="12.75">
      <c r="B44" s="32"/>
      <c r="C44" s="32"/>
      <c r="D44" s="32"/>
      <c r="E44" s="32"/>
    </row>
    <row r="45" spans="1:5" s="1" customFormat="1" ht="12.75">
      <c r="A45" s="7"/>
      <c r="B45" s="170"/>
      <c r="C45" s="170"/>
      <c r="D45" s="170"/>
      <c r="E45" s="170"/>
    </row>
    <row r="46" s="1" customFormat="1" ht="4.5" customHeight="1"/>
    <row r="47" spans="1:9" s="1" customFormat="1" ht="15.75">
      <c r="A47" s="17" t="s">
        <v>92</v>
      </c>
      <c r="B47" s="38" t="s">
        <v>93</v>
      </c>
      <c r="C47" s="18" t="s">
        <v>94</v>
      </c>
      <c r="D47" s="18" t="s">
        <v>29</v>
      </c>
      <c r="E47" s="32" t="s">
        <v>95</v>
      </c>
      <c r="F47" s="39">
        <v>2003</v>
      </c>
      <c r="G47" s="40">
        <v>1</v>
      </c>
      <c r="H47" s="32"/>
      <c r="I47" s="41" t="s">
        <v>96</v>
      </c>
    </row>
    <row r="48" spans="1:9" s="1" customFormat="1" ht="15.75">
      <c r="A48" s="17" t="s">
        <v>97</v>
      </c>
      <c r="B48" s="38" t="s">
        <v>98</v>
      </c>
      <c r="C48" s="18" t="s">
        <v>23</v>
      </c>
      <c r="D48" s="18" t="s">
        <v>99</v>
      </c>
      <c r="E48" s="32"/>
      <c r="F48" s="39">
        <v>2003</v>
      </c>
      <c r="G48" s="40">
        <v>1</v>
      </c>
      <c r="H48" s="32"/>
      <c r="I48" s="41" t="s">
        <v>100</v>
      </c>
    </row>
    <row r="49" spans="1:9" s="1" customFormat="1" ht="15.75">
      <c r="A49" s="17" t="s">
        <v>101</v>
      </c>
      <c r="B49" s="38" t="s">
        <v>102</v>
      </c>
      <c r="C49" s="18" t="s">
        <v>103</v>
      </c>
      <c r="D49" s="18" t="s">
        <v>24</v>
      </c>
      <c r="E49" s="32"/>
      <c r="F49" s="33">
        <v>2003</v>
      </c>
      <c r="G49" s="20">
        <v>2</v>
      </c>
      <c r="H49" s="32"/>
      <c r="I49" s="42" t="s">
        <v>104</v>
      </c>
    </row>
    <row r="50" spans="1:9" s="1" customFormat="1" ht="15.75">
      <c r="A50" s="17" t="s">
        <v>105</v>
      </c>
      <c r="B50" s="38" t="s">
        <v>106</v>
      </c>
      <c r="C50" s="18" t="s">
        <v>107</v>
      </c>
      <c r="D50" s="18" t="s">
        <v>108</v>
      </c>
      <c r="E50" s="32"/>
      <c r="F50" s="39">
        <v>2003</v>
      </c>
      <c r="G50" s="20">
        <v>1</v>
      </c>
      <c r="H50" s="32"/>
      <c r="I50" s="42" t="s">
        <v>109</v>
      </c>
    </row>
    <row r="51" spans="1:7" s="16" customFormat="1" ht="12.75">
      <c r="A51" s="43"/>
      <c r="E51" s="44"/>
      <c r="F51" s="45"/>
      <c r="G51" s="46"/>
    </row>
    <row r="52" spans="1:9" s="16" customFormat="1" ht="12.75">
      <c r="A52" s="11"/>
      <c r="B52" s="170"/>
      <c r="C52" s="170"/>
      <c r="D52" s="170"/>
      <c r="E52" s="170"/>
      <c r="F52" s="11"/>
      <c r="G52" s="14"/>
      <c r="H52" s="15"/>
      <c r="I52" s="12"/>
    </row>
    <row r="53" s="16" customFormat="1" ht="4.5" customHeight="1"/>
    <row r="54" spans="1:9" s="1" customFormat="1" ht="15.75">
      <c r="A54" s="17" t="s">
        <v>110</v>
      </c>
      <c r="B54" s="18" t="s">
        <v>111</v>
      </c>
      <c r="C54" s="18" t="s">
        <v>112</v>
      </c>
      <c r="D54" s="18" t="s">
        <v>84</v>
      </c>
      <c r="E54" s="19" t="s">
        <v>113</v>
      </c>
      <c r="F54" s="20">
        <v>2003</v>
      </c>
      <c r="G54" s="20">
        <v>1</v>
      </c>
      <c r="H54" s="47"/>
      <c r="I54" s="48" t="s">
        <v>114</v>
      </c>
    </row>
    <row r="55" spans="1:9" s="1" customFormat="1" ht="15.75">
      <c r="A55" s="17" t="s">
        <v>115</v>
      </c>
      <c r="B55" s="18" t="s">
        <v>116</v>
      </c>
      <c r="C55" s="18" t="s">
        <v>38</v>
      </c>
      <c r="D55" s="18" t="s">
        <v>117</v>
      </c>
      <c r="E55" s="32"/>
      <c r="F55" s="20">
        <v>2003</v>
      </c>
      <c r="G55" s="20">
        <v>1</v>
      </c>
      <c r="H55" s="32"/>
      <c r="I55" s="48" t="s">
        <v>118</v>
      </c>
    </row>
    <row r="56" spans="1:9" s="1" customFormat="1" ht="15.75">
      <c r="A56" s="17" t="s">
        <v>119</v>
      </c>
      <c r="B56" s="18" t="s">
        <v>120</v>
      </c>
      <c r="C56" s="18" t="s">
        <v>17</v>
      </c>
      <c r="D56" s="18" t="s">
        <v>39</v>
      </c>
      <c r="E56" s="32"/>
      <c r="F56" s="20">
        <v>2003</v>
      </c>
      <c r="G56" s="20">
        <v>1</v>
      </c>
      <c r="H56" s="32"/>
      <c r="I56" s="48" t="s">
        <v>121</v>
      </c>
    </row>
    <row r="57" spans="1:9" s="1" customFormat="1" ht="15.75">
      <c r="A57" s="17" t="s">
        <v>122</v>
      </c>
      <c r="B57" s="18" t="s">
        <v>123</v>
      </c>
      <c r="C57" s="18" t="s">
        <v>124</v>
      </c>
      <c r="D57" s="18" t="s">
        <v>34</v>
      </c>
      <c r="E57" s="32"/>
      <c r="F57" s="20">
        <v>2003</v>
      </c>
      <c r="G57" s="20">
        <v>1</v>
      </c>
      <c r="H57" s="32"/>
      <c r="I57" s="48" t="s">
        <v>125</v>
      </c>
    </row>
    <row r="58" spans="1:7" s="1" customFormat="1" ht="12.75">
      <c r="A58" s="17"/>
      <c r="F58" s="49"/>
      <c r="G58" s="50"/>
    </row>
    <row r="59" spans="1:9" s="1" customFormat="1" ht="12.75">
      <c r="A59" s="7"/>
      <c r="B59" s="170"/>
      <c r="C59" s="170"/>
      <c r="D59" s="170"/>
      <c r="E59" s="170"/>
      <c r="F59" s="7"/>
      <c r="G59" s="8"/>
      <c r="H59" s="9"/>
      <c r="I59" s="10"/>
    </row>
    <row r="60" s="1" customFormat="1" ht="3.75" customHeight="1"/>
    <row r="61" spans="1:9" s="1" customFormat="1" ht="15.75">
      <c r="A61" s="17" t="s">
        <v>126</v>
      </c>
      <c r="B61" s="18" t="s">
        <v>127</v>
      </c>
      <c r="C61" s="18" t="s">
        <v>18</v>
      </c>
      <c r="D61" s="18" t="s">
        <v>64</v>
      </c>
      <c r="E61" s="19" t="s">
        <v>128</v>
      </c>
      <c r="F61" s="51" t="s">
        <v>129</v>
      </c>
      <c r="G61" s="52" t="s">
        <v>130</v>
      </c>
      <c r="H61" s="32"/>
      <c r="I61" s="53" t="s">
        <v>131</v>
      </c>
    </row>
    <row r="62" spans="1:9" s="1" customFormat="1" ht="15.75">
      <c r="A62" s="17" t="s">
        <v>132</v>
      </c>
      <c r="B62" s="18" t="s">
        <v>133</v>
      </c>
      <c r="C62" s="18" t="s">
        <v>134</v>
      </c>
      <c r="D62" s="18" t="s">
        <v>135</v>
      </c>
      <c r="E62" s="32"/>
      <c r="F62" s="51">
        <v>2003</v>
      </c>
      <c r="G62" s="52" t="s">
        <v>136</v>
      </c>
      <c r="H62" s="32"/>
      <c r="I62" s="53" t="s">
        <v>137</v>
      </c>
    </row>
    <row r="63" spans="1:9" s="1" customFormat="1" ht="15.75">
      <c r="A63" s="17" t="s">
        <v>138</v>
      </c>
      <c r="B63" s="18" t="s">
        <v>139</v>
      </c>
      <c r="C63" s="18" t="s">
        <v>140</v>
      </c>
      <c r="D63" s="18" t="s">
        <v>141</v>
      </c>
      <c r="E63" s="32"/>
      <c r="F63" s="51">
        <v>2004</v>
      </c>
      <c r="G63" s="52" t="s">
        <v>142</v>
      </c>
      <c r="H63" s="32"/>
      <c r="I63" s="53" t="s">
        <v>143</v>
      </c>
    </row>
    <row r="64" spans="1:9" s="1" customFormat="1" ht="15.75">
      <c r="A64" s="17" t="s">
        <v>144</v>
      </c>
      <c r="B64" s="53" t="s">
        <v>145</v>
      </c>
      <c r="C64" s="18" t="s">
        <v>63</v>
      </c>
      <c r="D64" s="18" t="s">
        <v>146</v>
      </c>
      <c r="E64" s="32"/>
      <c r="F64" s="51">
        <v>2004</v>
      </c>
      <c r="G64" s="52" t="s">
        <v>147</v>
      </c>
      <c r="H64" s="32"/>
      <c r="I64" s="53" t="s">
        <v>148</v>
      </c>
    </row>
    <row r="65" spans="1:9" s="1" customFormat="1" ht="12.75">
      <c r="A65" s="17"/>
      <c r="B65" s="34"/>
      <c r="C65" s="34"/>
      <c r="D65" s="34"/>
      <c r="E65" s="34"/>
      <c r="F65" s="54"/>
      <c r="G65" s="50"/>
      <c r="I65" s="34"/>
    </row>
    <row r="66" spans="1:9" s="1" customFormat="1" ht="12.75">
      <c r="A66" s="17"/>
      <c r="B66" s="170"/>
      <c r="C66" s="170"/>
      <c r="D66" s="170"/>
      <c r="E66" s="170"/>
      <c r="F66" s="54"/>
      <c r="G66" s="50"/>
      <c r="I66" s="34"/>
    </row>
    <row r="67" spans="1:9" s="1" customFormat="1" ht="6" customHeight="1">
      <c r="A67" s="17"/>
      <c r="B67" s="34"/>
      <c r="C67" s="34"/>
      <c r="D67" s="34"/>
      <c r="E67" s="34"/>
      <c r="F67" s="54"/>
      <c r="G67" s="50"/>
      <c r="I67" s="34"/>
    </row>
    <row r="68" spans="1:9" s="1" customFormat="1" ht="15.75">
      <c r="A68" s="17" t="s">
        <v>149</v>
      </c>
      <c r="B68" s="18" t="s">
        <v>150</v>
      </c>
      <c r="C68" s="18" t="s">
        <v>77</v>
      </c>
      <c r="D68" s="18" t="s">
        <v>29</v>
      </c>
      <c r="E68" s="32" t="s">
        <v>151</v>
      </c>
      <c r="F68" s="51">
        <v>2004</v>
      </c>
      <c r="G68" s="52" t="s">
        <v>142</v>
      </c>
      <c r="H68" s="32"/>
      <c r="I68" s="53" t="s">
        <v>152</v>
      </c>
    </row>
    <row r="69" spans="1:9" s="1" customFormat="1" ht="12.75">
      <c r="A69" s="17" t="s">
        <v>153</v>
      </c>
      <c r="B69" t="s">
        <v>154</v>
      </c>
      <c r="C69" t="s">
        <v>63</v>
      </c>
      <c r="D69" t="s">
        <v>64</v>
      </c>
      <c r="E69"/>
      <c r="F69">
        <v>2004</v>
      </c>
      <c r="G69" t="s">
        <v>142</v>
      </c>
      <c r="H69"/>
      <c r="I69"/>
    </row>
    <row r="70" spans="1:9" s="1" customFormat="1" ht="12.75">
      <c r="A70" s="17" t="s">
        <v>155</v>
      </c>
      <c r="B70"/>
      <c r="C70"/>
      <c r="D70"/>
      <c r="E70"/>
      <c r="F70"/>
      <c r="G70"/>
      <c r="H70"/>
      <c r="I70"/>
    </row>
    <row r="71" spans="1:9" s="1" customFormat="1" ht="15.75">
      <c r="A71" s="17" t="s">
        <v>156</v>
      </c>
      <c r="B71" s="53"/>
      <c r="C71" s="18"/>
      <c r="D71" s="18"/>
      <c r="E71" s="32"/>
      <c r="F71" s="51"/>
      <c r="G71" s="52"/>
      <c r="H71" s="32"/>
      <c r="I71" s="53"/>
    </row>
    <row r="72" spans="1:9" s="1" customFormat="1" ht="12.75">
      <c r="A72" s="17"/>
      <c r="B72" s="34"/>
      <c r="C72" s="34"/>
      <c r="D72" s="34"/>
      <c r="E72" s="34"/>
      <c r="F72" s="54"/>
      <c r="G72" s="50"/>
      <c r="I72" s="34"/>
    </row>
    <row r="73" spans="1:9" s="1" customFormat="1" ht="12.75">
      <c r="A73" s="7"/>
      <c r="B73" s="55"/>
      <c r="F73" s="7"/>
      <c r="G73" s="8"/>
      <c r="H73" s="9"/>
      <c r="I73" s="10"/>
    </row>
    <row r="74" s="1" customFormat="1" ht="3.75" customHeight="1"/>
    <row r="75" spans="1:9" s="1" customFormat="1" ht="15.75">
      <c r="A75" s="17" t="s">
        <v>157</v>
      </c>
      <c r="B75" s="18" t="s">
        <v>158</v>
      </c>
      <c r="C75" s="18" t="s">
        <v>159</v>
      </c>
      <c r="D75" s="18" t="s">
        <v>160</v>
      </c>
      <c r="E75" s="19" t="s">
        <v>161</v>
      </c>
      <c r="F75" s="33">
        <v>2003</v>
      </c>
      <c r="G75" s="20" t="s">
        <v>162</v>
      </c>
      <c r="H75" s="32"/>
      <c r="I75" s="18" t="s">
        <v>163</v>
      </c>
    </row>
    <row r="76" spans="1:9" s="1" customFormat="1" ht="15.75">
      <c r="A76" s="17" t="s">
        <v>164</v>
      </c>
      <c r="B76" s="18" t="s">
        <v>165</v>
      </c>
      <c r="C76" s="18" t="s">
        <v>166</v>
      </c>
      <c r="D76" s="18" t="s">
        <v>167</v>
      </c>
      <c r="E76" s="32"/>
      <c r="F76" s="33">
        <v>2004</v>
      </c>
      <c r="G76" s="20" t="s">
        <v>162</v>
      </c>
      <c r="H76" s="32"/>
      <c r="I76" s="18" t="s">
        <v>168</v>
      </c>
    </row>
    <row r="77" spans="1:9" s="1" customFormat="1" ht="15.75">
      <c r="A77" s="17" t="s">
        <v>169</v>
      </c>
      <c r="B77" s="18" t="s">
        <v>170</v>
      </c>
      <c r="C77" s="18" t="s">
        <v>63</v>
      </c>
      <c r="D77" s="18" t="s">
        <v>34</v>
      </c>
      <c r="E77" s="32"/>
      <c r="F77" s="33">
        <v>2004</v>
      </c>
      <c r="G77" s="20" t="s">
        <v>162</v>
      </c>
      <c r="H77" s="32"/>
      <c r="I77" s="18" t="s">
        <v>171</v>
      </c>
    </row>
    <row r="78" spans="1:9" s="1" customFormat="1" ht="15.75">
      <c r="A78" s="17" t="s">
        <v>172</v>
      </c>
      <c r="B78" s="18" t="s">
        <v>173</v>
      </c>
      <c r="C78" s="18" t="s">
        <v>174</v>
      </c>
      <c r="D78" s="18" t="s">
        <v>146</v>
      </c>
      <c r="E78" s="32"/>
      <c r="F78" s="33">
        <v>2004</v>
      </c>
      <c r="G78" s="20" t="s">
        <v>162</v>
      </c>
      <c r="H78" s="32"/>
      <c r="I78" s="18" t="s">
        <v>175</v>
      </c>
    </row>
    <row r="79" spans="1:9" s="1" customFormat="1" ht="12.75">
      <c r="A79" s="17"/>
      <c r="B79" s="34"/>
      <c r="C79" s="34"/>
      <c r="D79" s="34"/>
      <c r="E79" s="34"/>
      <c r="F79" s="54"/>
      <c r="G79" s="50"/>
      <c r="I79" s="34"/>
    </row>
    <row r="80" s="1" customFormat="1" ht="3.75" customHeight="1"/>
    <row r="81" spans="1:9" s="1" customFormat="1" ht="15">
      <c r="A81" s="17" t="s">
        <v>176</v>
      </c>
      <c r="B81" s="56" t="s">
        <v>177</v>
      </c>
      <c r="C81" s="56" t="s">
        <v>33</v>
      </c>
      <c r="D81" s="56" t="s">
        <v>108</v>
      </c>
      <c r="E81" s="57" t="s">
        <v>178</v>
      </c>
      <c r="F81" s="58">
        <v>2004</v>
      </c>
      <c r="G81" s="59"/>
      <c r="H81" s="32"/>
      <c r="I81" s="60" t="s">
        <v>179</v>
      </c>
    </row>
    <row r="82" spans="1:9" s="1" customFormat="1" ht="15">
      <c r="A82" s="17" t="s">
        <v>180</v>
      </c>
      <c r="B82" s="56" t="s">
        <v>181</v>
      </c>
      <c r="C82" s="56" t="s">
        <v>182</v>
      </c>
      <c r="D82" s="60" t="s">
        <v>183</v>
      </c>
      <c r="E82" s="32"/>
      <c r="F82" s="58">
        <v>2004</v>
      </c>
      <c r="G82" s="59"/>
      <c r="H82" s="32"/>
      <c r="I82" s="60" t="s">
        <v>184</v>
      </c>
    </row>
    <row r="83" spans="1:9" s="1" customFormat="1" ht="15">
      <c r="A83" s="17" t="s">
        <v>185</v>
      </c>
      <c r="B83" s="56" t="s">
        <v>186</v>
      </c>
      <c r="C83" s="56" t="s">
        <v>187</v>
      </c>
      <c r="D83" s="56" t="s">
        <v>39</v>
      </c>
      <c r="E83" s="24"/>
      <c r="F83" s="58">
        <v>2004</v>
      </c>
      <c r="G83" s="59"/>
      <c r="H83" s="24"/>
      <c r="I83" s="56" t="s">
        <v>188</v>
      </c>
    </row>
    <row r="84" spans="1:9" s="1" customFormat="1" ht="15.75" customHeight="1">
      <c r="A84" s="17" t="s">
        <v>189</v>
      </c>
      <c r="B84" s="56" t="s">
        <v>190</v>
      </c>
      <c r="C84" s="56" t="s">
        <v>191</v>
      </c>
      <c r="D84" s="56" t="s">
        <v>39</v>
      </c>
      <c r="E84" s="32"/>
      <c r="F84" s="58">
        <v>2003</v>
      </c>
      <c r="G84" s="59"/>
      <c r="H84" s="32"/>
      <c r="I84" s="60" t="s">
        <v>192</v>
      </c>
    </row>
    <row r="85" s="1" customFormat="1" ht="12.75"/>
    <row r="86" s="1" customFormat="1" ht="12.75"/>
    <row r="87" s="1" customFormat="1" ht="12.75"/>
    <row r="88" spans="1:9" s="1" customFormat="1" ht="15">
      <c r="A88" s="17" t="s">
        <v>193</v>
      </c>
      <c r="B88" s="56" t="s">
        <v>194</v>
      </c>
      <c r="C88" s="56" t="s">
        <v>195</v>
      </c>
      <c r="D88" s="56" t="s">
        <v>39</v>
      </c>
      <c r="E88" s="32" t="s">
        <v>196</v>
      </c>
      <c r="F88" s="61">
        <v>2004</v>
      </c>
      <c r="G88" s="59"/>
      <c r="H88" s="24"/>
      <c r="I88" s="56" t="s">
        <v>197</v>
      </c>
    </row>
    <row r="89" spans="1:9" s="1" customFormat="1" ht="15">
      <c r="A89" s="17" t="s">
        <v>198</v>
      </c>
      <c r="B89" s="56" t="s">
        <v>199</v>
      </c>
      <c r="C89" s="56" t="s">
        <v>200</v>
      </c>
      <c r="D89" s="56" t="s">
        <v>201</v>
      </c>
      <c r="E89" s="32"/>
      <c r="F89" s="58">
        <v>2004</v>
      </c>
      <c r="G89" s="59"/>
      <c r="H89" s="30"/>
      <c r="I89" s="60" t="s">
        <v>202</v>
      </c>
    </row>
    <row r="90" spans="1:9" s="16" customFormat="1" ht="15">
      <c r="A90" s="17" t="s">
        <v>203</v>
      </c>
      <c r="B90" s="56" t="s">
        <v>204</v>
      </c>
      <c r="C90" s="56" t="s">
        <v>205</v>
      </c>
      <c r="D90" s="56" t="s">
        <v>206</v>
      </c>
      <c r="E90" s="32"/>
      <c r="F90" s="61">
        <v>2004</v>
      </c>
      <c r="G90" s="59"/>
      <c r="H90" s="32"/>
      <c r="I90" s="56" t="s">
        <v>207</v>
      </c>
    </row>
    <row r="91" spans="1:9" s="1" customFormat="1" ht="15">
      <c r="A91" s="17" t="s">
        <v>208</v>
      </c>
      <c r="B91" s="56"/>
      <c r="C91" s="56"/>
      <c r="D91" s="56"/>
      <c r="E91" s="32"/>
      <c r="F91" s="58"/>
      <c r="G91" s="59"/>
      <c r="H91" s="32"/>
      <c r="I91" s="60"/>
    </row>
    <row r="92" s="1" customFormat="1" ht="15.75">
      <c r="G92" s="62"/>
    </row>
    <row r="93" spans="3:8" s="1" customFormat="1" ht="15.75">
      <c r="C93" s="34"/>
      <c r="G93" s="62"/>
      <c r="H93" s="34"/>
    </row>
    <row r="94" spans="1:9" s="16" customFormat="1" ht="15.75">
      <c r="A94" s="17" t="s">
        <v>209</v>
      </c>
      <c r="B94" s="18" t="s">
        <v>210</v>
      </c>
      <c r="C94" s="18" t="s">
        <v>211</v>
      </c>
      <c r="D94" s="18" t="s">
        <v>212</v>
      </c>
      <c r="E94" s="19" t="s">
        <v>213</v>
      </c>
      <c r="F94" s="20">
        <v>2004</v>
      </c>
      <c r="G94" s="20" t="s">
        <v>162</v>
      </c>
      <c r="H94" s="32"/>
      <c r="I94" s="18" t="s">
        <v>214</v>
      </c>
    </row>
    <row r="95" spans="1:9" s="1" customFormat="1" ht="15.75">
      <c r="A95" s="17" t="s">
        <v>215</v>
      </c>
      <c r="B95" s="18"/>
      <c r="C95" s="18"/>
      <c r="D95" s="18"/>
      <c r="E95" s="19"/>
      <c r="F95" s="33"/>
      <c r="G95" s="20"/>
      <c r="H95" s="32"/>
      <c r="I95" s="18"/>
    </row>
    <row r="96" spans="1:9" ht="15.75">
      <c r="A96" s="17" t="s">
        <v>216</v>
      </c>
      <c r="B96" s="18" t="s">
        <v>217</v>
      </c>
      <c r="C96" s="18" t="s">
        <v>218</v>
      </c>
      <c r="D96" s="18" t="s">
        <v>146</v>
      </c>
      <c r="E96" s="19" t="s">
        <v>213</v>
      </c>
      <c r="F96" s="20">
        <v>2004</v>
      </c>
      <c r="G96" s="20">
        <v>3</v>
      </c>
      <c r="H96" s="16"/>
      <c r="I96" s="18" t="s">
        <v>219</v>
      </c>
    </row>
    <row r="97" spans="1:9" ht="15">
      <c r="A97" s="17" t="s">
        <v>220</v>
      </c>
      <c r="B97" s="56"/>
      <c r="C97" s="56"/>
      <c r="D97" s="56"/>
      <c r="E97" s="32"/>
      <c r="F97" s="58"/>
      <c r="G97" s="59"/>
      <c r="H97" s="32"/>
      <c r="I97" s="60"/>
    </row>
    <row r="100" spans="1:9" ht="15.75">
      <c r="A100" s="17" t="s">
        <v>221</v>
      </c>
      <c r="B100" s="38" t="s">
        <v>222</v>
      </c>
      <c r="C100" s="18" t="s">
        <v>223</v>
      </c>
      <c r="D100" s="18" t="s">
        <v>160</v>
      </c>
      <c r="E100" s="32" t="s">
        <v>224</v>
      </c>
      <c r="F100" s="39">
        <v>2004</v>
      </c>
      <c r="G100" s="40">
        <v>2</v>
      </c>
      <c r="H100" s="24"/>
      <c r="I100" s="41" t="s">
        <v>225</v>
      </c>
    </row>
    <row r="101" spans="1:9" ht="15.75">
      <c r="A101" s="17" t="s">
        <v>226</v>
      </c>
      <c r="B101" s="38" t="s">
        <v>227</v>
      </c>
      <c r="C101" s="18" t="s">
        <v>112</v>
      </c>
      <c r="D101" s="18" t="s">
        <v>160</v>
      </c>
      <c r="E101" s="32" t="s">
        <v>224</v>
      </c>
      <c r="F101" s="39">
        <v>2004</v>
      </c>
      <c r="G101" s="40" t="s">
        <v>228</v>
      </c>
      <c r="H101" s="30"/>
      <c r="I101" s="41" t="s">
        <v>229</v>
      </c>
    </row>
    <row r="102" spans="1:9" ht="15.75">
      <c r="A102" s="17" t="s">
        <v>230</v>
      </c>
      <c r="B102" s="18"/>
      <c r="C102" s="18"/>
      <c r="D102" s="18"/>
      <c r="E102" s="19"/>
      <c r="F102" s="20"/>
      <c r="G102" s="20"/>
      <c r="H102" s="16"/>
      <c r="I102" s="18"/>
    </row>
    <row r="103" spans="1:2" ht="15">
      <c r="A103" s="17" t="s">
        <v>231</v>
      </c>
      <c r="B103" s="36"/>
    </row>
    <row r="106" spans="1:9" ht="15.75">
      <c r="A106" s="17" t="s">
        <v>232</v>
      </c>
      <c r="B106" s="38"/>
      <c r="C106" s="18"/>
      <c r="D106" s="18"/>
      <c r="E106" s="32"/>
      <c r="F106" s="39"/>
      <c r="G106" s="40"/>
      <c r="H106" s="24"/>
      <c r="I106" s="41"/>
    </row>
    <row r="107" spans="1:9" ht="15.75">
      <c r="A107" s="17" t="s">
        <v>233</v>
      </c>
      <c r="B107" s="38"/>
      <c r="C107" s="18"/>
      <c r="D107" s="18"/>
      <c r="E107" s="32"/>
      <c r="F107" s="39"/>
      <c r="G107" s="40"/>
      <c r="H107" s="30"/>
      <c r="I107" s="41"/>
    </row>
    <row r="108" spans="1:9" ht="15.75">
      <c r="A108" s="17" t="s">
        <v>234</v>
      </c>
      <c r="B108" s="18"/>
      <c r="C108" s="18"/>
      <c r="D108" s="18"/>
      <c r="E108" s="19"/>
      <c r="F108" s="20"/>
      <c r="G108" s="20"/>
      <c r="H108" s="16"/>
      <c r="I108" s="18"/>
    </row>
    <row r="109" spans="1:2" ht="15">
      <c r="A109" s="17" t="s">
        <v>235</v>
      </c>
      <c r="B109" s="63"/>
    </row>
    <row r="111" spans="1:9" ht="15.75">
      <c r="A111" s="17" t="s">
        <v>236</v>
      </c>
      <c r="B111" s="38"/>
      <c r="C111" s="18"/>
      <c r="D111" s="18"/>
      <c r="E111" s="32"/>
      <c r="F111" s="39"/>
      <c r="G111" s="40"/>
      <c r="H111" s="24"/>
      <c r="I111" s="41"/>
    </row>
    <row r="112" spans="1:9" ht="15.75">
      <c r="A112" s="17" t="s">
        <v>237</v>
      </c>
      <c r="B112" s="38"/>
      <c r="C112" s="18"/>
      <c r="D112" s="18"/>
      <c r="E112" s="32"/>
      <c r="F112" s="39"/>
      <c r="G112" s="40"/>
      <c r="H112" s="30"/>
      <c r="I112" s="41"/>
    </row>
    <row r="113" ht="12.75">
      <c r="A113" s="17" t="s">
        <v>238</v>
      </c>
    </row>
    <row r="114" ht="12.75">
      <c r="A114" s="17" t="s">
        <v>239</v>
      </c>
    </row>
  </sheetData>
  <sheetProtection selectLockedCells="1" selectUnlockedCells="1"/>
  <mergeCells count="32">
    <mergeCell ref="B52:E52"/>
    <mergeCell ref="B59:E59"/>
    <mergeCell ref="B66:E66"/>
    <mergeCell ref="F35:F36"/>
    <mergeCell ref="G35:G36"/>
    <mergeCell ref="H35:H36"/>
    <mergeCell ref="I35:I36"/>
    <mergeCell ref="B38:E38"/>
    <mergeCell ref="B45:E45"/>
    <mergeCell ref="B21:E21"/>
    <mergeCell ref="B28:E28"/>
    <mergeCell ref="A35:A36"/>
    <mergeCell ref="B35:B36"/>
    <mergeCell ref="C35:C36"/>
    <mergeCell ref="D35:D36"/>
    <mergeCell ref="E35:E36"/>
    <mergeCell ref="F11:F12"/>
    <mergeCell ref="G11:G12"/>
    <mergeCell ref="H11:H12"/>
    <mergeCell ref="I11:I12"/>
    <mergeCell ref="B14:E14"/>
    <mergeCell ref="H16:H19"/>
    <mergeCell ref="A1:I1"/>
    <mergeCell ref="A3:I3"/>
    <mergeCell ref="A5:I5"/>
    <mergeCell ref="A6:I6"/>
    <mergeCell ref="A8:I8"/>
    <mergeCell ref="A11:A12"/>
    <mergeCell ref="B11:B12"/>
    <mergeCell ref="C11:C12"/>
    <mergeCell ref="D11:D12"/>
    <mergeCell ref="E11:E12"/>
  </mergeCells>
  <printOptions/>
  <pageMargins left="0.19652777777777777" right="0.15763888888888888" top="0" bottom="0" header="0.5118055555555555" footer="0.5118055555555555"/>
  <pageSetup horizontalDpi="300" verticalDpi="300" orientation="landscape" scale="98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6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/>
  <sheetData>
    <row r="1" ht="12.75">
      <c r="B1" t="s">
        <v>310</v>
      </c>
    </row>
    <row r="2" ht="12.75">
      <c r="B2" t="s">
        <v>311</v>
      </c>
    </row>
    <row r="4" spans="1:2" ht="12.75">
      <c r="A4">
        <v>0</v>
      </c>
      <c r="B4">
        <v>0</v>
      </c>
    </row>
    <row r="5" spans="1:2" ht="12.75">
      <c r="A5">
        <v>1</v>
      </c>
      <c r="B5">
        <v>0</v>
      </c>
    </row>
    <row r="6" spans="1:2" ht="12.75">
      <c r="A6">
        <v>2</v>
      </c>
      <c r="B6">
        <v>0</v>
      </c>
    </row>
    <row r="7" spans="1:2" ht="12.75">
      <c r="A7">
        <v>3</v>
      </c>
      <c r="B7">
        <v>0</v>
      </c>
    </row>
    <row r="8" spans="1:2" ht="12.75">
      <c r="A8">
        <v>4</v>
      </c>
      <c r="B8">
        <v>0</v>
      </c>
    </row>
    <row r="9" spans="1:2" ht="12.75">
      <c r="A9">
        <v>5</v>
      </c>
      <c r="B9">
        <v>0</v>
      </c>
    </row>
    <row r="10" spans="1:2" ht="12.75">
      <c r="A10">
        <v>6</v>
      </c>
      <c r="B10">
        <v>0</v>
      </c>
    </row>
    <row r="11" spans="1:2" ht="12.75">
      <c r="A11">
        <v>7</v>
      </c>
      <c r="B11">
        <v>0</v>
      </c>
    </row>
    <row r="12" spans="1:2" ht="12.75">
      <c r="A12">
        <v>8</v>
      </c>
      <c r="B12">
        <v>0</v>
      </c>
    </row>
    <row r="13" spans="1:2" ht="12.75">
      <c r="A13">
        <v>9</v>
      </c>
      <c r="B13">
        <v>0</v>
      </c>
    </row>
    <row r="14" spans="1:2" ht="12.75">
      <c r="A14">
        <v>10</v>
      </c>
      <c r="B14">
        <v>0</v>
      </c>
    </row>
    <row r="15" spans="1:2" ht="12.75">
      <c r="A15">
        <v>11</v>
      </c>
      <c r="B15">
        <v>0</v>
      </c>
    </row>
    <row r="16" spans="1:2" ht="12.75">
      <c r="A16">
        <v>12</v>
      </c>
      <c r="B16">
        <v>0</v>
      </c>
    </row>
    <row r="17" spans="1:2" ht="12.75">
      <c r="A17">
        <v>13</v>
      </c>
      <c r="B17">
        <v>0</v>
      </c>
    </row>
    <row r="18" spans="1:2" ht="12.75">
      <c r="A18">
        <v>14</v>
      </c>
      <c r="B18">
        <v>0</v>
      </c>
    </row>
    <row r="19" spans="1:2" ht="12.75">
      <c r="A19">
        <v>15</v>
      </c>
      <c r="B19">
        <v>0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  <row r="28" spans="1:2" ht="12.75">
      <c r="A28">
        <v>24</v>
      </c>
      <c r="B28">
        <v>0</v>
      </c>
    </row>
    <row r="29" spans="1:2" ht="12.75">
      <c r="A29">
        <v>25</v>
      </c>
      <c r="B29">
        <v>0</v>
      </c>
    </row>
    <row r="30" spans="1:2" ht="12.75">
      <c r="A30">
        <v>26</v>
      </c>
      <c r="B30">
        <v>0</v>
      </c>
    </row>
    <row r="31" spans="1:2" ht="12.75">
      <c r="A31">
        <v>27</v>
      </c>
      <c r="B31">
        <v>0</v>
      </c>
    </row>
    <row r="32" spans="1:2" ht="12.75">
      <c r="A32">
        <v>28</v>
      </c>
      <c r="B32">
        <v>0</v>
      </c>
    </row>
    <row r="33" spans="1:2" ht="12.75">
      <c r="A33">
        <v>29</v>
      </c>
      <c r="B33">
        <v>0</v>
      </c>
    </row>
    <row r="34" spans="1:2" ht="12.75">
      <c r="A34">
        <v>30</v>
      </c>
      <c r="B34">
        <v>0</v>
      </c>
    </row>
    <row r="35" spans="1:2" ht="12.75">
      <c r="A35">
        <v>31</v>
      </c>
      <c r="B35">
        <v>0</v>
      </c>
    </row>
    <row r="36" spans="1:2" ht="12.75">
      <c r="A36">
        <v>32</v>
      </c>
      <c r="B36">
        <v>0</v>
      </c>
    </row>
    <row r="37" spans="1:2" ht="12.75">
      <c r="A37">
        <v>33</v>
      </c>
      <c r="B37">
        <v>0</v>
      </c>
    </row>
    <row r="38" spans="1:2" ht="12.75">
      <c r="A38">
        <v>34</v>
      </c>
      <c r="B38">
        <v>0</v>
      </c>
    </row>
    <row r="39" spans="1:2" ht="12.75">
      <c r="A39">
        <v>35</v>
      </c>
      <c r="B39">
        <v>0</v>
      </c>
    </row>
    <row r="40" spans="1:2" ht="12.75">
      <c r="A40">
        <v>36</v>
      </c>
      <c r="B40">
        <v>0</v>
      </c>
    </row>
    <row r="41" spans="1:2" ht="12.75">
      <c r="A41">
        <v>37</v>
      </c>
      <c r="B41">
        <v>0</v>
      </c>
    </row>
    <row r="42" spans="1:2" ht="12.75">
      <c r="A42">
        <v>38</v>
      </c>
      <c r="B42">
        <v>0</v>
      </c>
    </row>
    <row r="43" spans="1:2" ht="12.75">
      <c r="A43">
        <v>39</v>
      </c>
      <c r="B43">
        <v>0</v>
      </c>
    </row>
    <row r="44" spans="1:2" ht="12.75">
      <c r="A44">
        <v>40</v>
      </c>
      <c r="B44">
        <v>0</v>
      </c>
    </row>
    <row r="45" spans="1:2" ht="12.75">
      <c r="A45">
        <v>41</v>
      </c>
      <c r="B45">
        <v>0</v>
      </c>
    </row>
    <row r="46" spans="1:2" ht="12.75">
      <c r="A46">
        <v>42</v>
      </c>
      <c r="B46">
        <v>0</v>
      </c>
    </row>
    <row r="47" spans="1:2" ht="12.75">
      <c r="A47">
        <v>43</v>
      </c>
      <c r="B47">
        <v>0</v>
      </c>
    </row>
    <row r="48" spans="1:2" ht="12.75">
      <c r="A48">
        <v>44</v>
      </c>
      <c r="B48">
        <v>0</v>
      </c>
    </row>
    <row r="49" spans="1:2" ht="12.75">
      <c r="A49">
        <v>45</v>
      </c>
      <c r="B49">
        <v>16</v>
      </c>
    </row>
    <row r="50" spans="1:2" ht="12.75">
      <c r="A50">
        <v>46</v>
      </c>
      <c r="B50">
        <v>40</v>
      </c>
    </row>
    <row r="51" spans="1:2" ht="12.75">
      <c r="A51">
        <v>47</v>
      </c>
      <c r="B51">
        <v>64</v>
      </c>
    </row>
    <row r="52" spans="1:2" ht="12.75">
      <c r="A52">
        <v>48</v>
      </c>
      <c r="B52">
        <v>88</v>
      </c>
    </row>
    <row r="53" spans="1:2" ht="12.75">
      <c r="A53">
        <v>49</v>
      </c>
      <c r="B53">
        <v>112</v>
      </c>
    </row>
    <row r="54" spans="1:2" ht="12.75">
      <c r="A54">
        <v>50</v>
      </c>
      <c r="B54">
        <v>136</v>
      </c>
    </row>
    <row r="55" spans="1:2" ht="12.75">
      <c r="A55">
        <v>51</v>
      </c>
      <c r="B55">
        <v>160</v>
      </c>
    </row>
    <row r="56" spans="1:2" ht="12.75">
      <c r="A56">
        <v>52</v>
      </c>
      <c r="B56">
        <v>184</v>
      </c>
    </row>
    <row r="57" spans="1:2" ht="12.75">
      <c r="A57">
        <v>53</v>
      </c>
      <c r="B57">
        <v>208</v>
      </c>
    </row>
    <row r="58" spans="1:2" ht="12.75">
      <c r="A58">
        <v>54</v>
      </c>
      <c r="B58">
        <v>232</v>
      </c>
    </row>
    <row r="59" spans="1:2" ht="12.75">
      <c r="A59">
        <v>55</v>
      </c>
      <c r="B59">
        <v>256</v>
      </c>
    </row>
    <row r="60" spans="1:2" ht="12.75">
      <c r="A60">
        <v>56</v>
      </c>
      <c r="B60">
        <v>280</v>
      </c>
    </row>
    <row r="61" spans="1:2" ht="12.75">
      <c r="A61">
        <v>57</v>
      </c>
      <c r="B61">
        <v>304</v>
      </c>
    </row>
    <row r="62" spans="1:2" ht="12.75">
      <c r="A62">
        <v>58</v>
      </c>
      <c r="B62">
        <v>328</v>
      </c>
    </row>
    <row r="63" spans="1:2" ht="12.75">
      <c r="A63">
        <v>59</v>
      </c>
      <c r="B63">
        <v>352</v>
      </c>
    </row>
    <row r="64" spans="1:2" ht="12.75">
      <c r="A64">
        <v>60</v>
      </c>
      <c r="B64">
        <v>376</v>
      </c>
    </row>
    <row r="65" spans="1:2" ht="12.75">
      <c r="A65">
        <v>61</v>
      </c>
      <c r="B65">
        <v>400</v>
      </c>
    </row>
    <row r="66" spans="1:2" ht="12.75">
      <c r="A66">
        <v>62</v>
      </c>
      <c r="B66">
        <v>424</v>
      </c>
    </row>
    <row r="67" spans="1:2" ht="12.75">
      <c r="A67">
        <v>63</v>
      </c>
      <c r="B67">
        <v>448</v>
      </c>
    </row>
    <row r="68" spans="1:2" ht="12.75">
      <c r="A68">
        <v>64</v>
      </c>
      <c r="B68">
        <v>472</v>
      </c>
    </row>
    <row r="69" spans="1:2" ht="12.75">
      <c r="A69">
        <v>65</v>
      </c>
      <c r="B69">
        <v>496</v>
      </c>
    </row>
    <row r="70" spans="1:2" ht="12.75">
      <c r="A70">
        <v>66</v>
      </c>
      <c r="B70">
        <v>520</v>
      </c>
    </row>
    <row r="71" spans="1:2" ht="12.75">
      <c r="A71">
        <v>67</v>
      </c>
      <c r="B71">
        <v>544</v>
      </c>
    </row>
    <row r="72" spans="1:2" ht="12.75">
      <c r="A72">
        <v>68</v>
      </c>
      <c r="B72">
        <v>568</v>
      </c>
    </row>
    <row r="73" spans="1:2" ht="12.75">
      <c r="A73">
        <v>69</v>
      </c>
      <c r="B73">
        <v>592</v>
      </c>
    </row>
    <row r="74" spans="1:2" ht="12.75">
      <c r="A74">
        <v>70</v>
      </c>
      <c r="B74">
        <v>616</v>
      </c>
    </row>
    <row r="75" spans="1:2" ht="12.75">
      <c r="A75">
        <v>71</v>
      </c>
      <c r="B75">
        <v>640</v>
      </c>
    </row>
    <row r="76" spans="1:2" ht="12.75">
      <c r="A76">
        <v>72</v>
      </c>
      <c r="B76">
        <v>664</v>
      </c>
    </row>
    <row r="77" spans="1:2" ht="12.75">
      <c r="A77">
        <v>73</v>
      </c>
      <c r="B77">
        <v>688</v>
      </c>
    </row>
    <row r="78" spans="1:2" ht="12.75">
      <c r="A78">
        <v>74</v>
      </c>
      <c r="B78">
        <v>712</v>
      </c>
    </row>
    <row r="79" spans="1:2" ht="12.75">
      <c r="A79">
        <v>75</v>
      </c>
      <c r="B79">
        <v>736</v>
      </c>
    </row>
    <row r="80" spans="1:2" ht="12.75">
      <c r="A80">
        <v>76</v>
      </c>
      <c r="B80">
        <v>760</v>
      </c>
    </row>
    <row r="81" spans="1:2" ht="12.75">
      <c r="A81">
        <v>77</v>
      </c>
      <c r="B81">
        <v>784</v>
      </c>
    </row>
    <row r="82" spans="1:2" ht="12.75">
      <c r="A82">
        <v>78</v>
      </c>
      <c r="B82">
        <v>808</v>
      </c>
    </row>
    <row r="83" spans="1:2" ht="12.75">
      <c r="A83">
        <v>79</v>
      </c>
      <c r="B83">
        <v>832</v>
      </c>
    </row>
    <row r="84" spans="1:2" ht="12.75">
      <c r="A84">
        <v>80</v>
      </c>
      <c r="B84">
        <v>856</v>
      </c>
    </row>
    <row r="85" spans="1:2" ht="12.75">
      <c r="A85">
        <v>81</v>
      </c>
      <c r="B85">
        <v>880</v>
      </c>
    </row>
    <row r="86" spans="1:2" ht="12.75">
      <c r="A86">
        <v>82</v>
      </c>
      <c r="B86">
        <v>904</v>
      </c>
    </row>
    <row r="87" spans="1:2" ht="12.75">
      <c r="A87">
        <v>83</v>
      </c>
      <c r="B87">
        <v>928</v>
      </c>
    </row>
    <row r="88" spans="1:2" ht="12.75">
      <c r="A88">
        <v>84</v>
      </c>
      <c r="B88">
        <v>952</v>
      </c>
    </row>
    <row r="89" spans="1:2" ht="12.75">
      <c r="A89">
        <v>85</v>
      </c>
      <c r="B89">
        <v>976</v>
      </c>
    </row>
    <row r="90" spans="1:2" ht="12.75">
      <c r="A90">
        <v>86</v>
      </c>
      <c r="B90">
        <v>1000</v>
      </c>
    </row>
    <row r="91" spans="1:2" ht="12.75">
      <c r="A91">
        <v>87</v>
      </c>
      <c r="B91">
        <v>1024</v>
      </c>
    </row>
    <row r="92" spans="1:2" ht="12.75">
      <c r="A92">
        <v>88</v>
      </c>
      <c r="B92">
        <v>1048</v>
      </c>
    </row>
    <row r="93" spans="1:2" ht="12.75">
      <c r="A93">
        <v>89</v>
      </c>
      <c r="B93">
        <v>1072</v>
      </c>
    </row>
    <row r="94" spans="1:2" ht="12.75">
      <c r="A94">
        <v>90</v>
      </c>
      <c r="B94">
        <v>1096</v>
      </c>
    </row>
    <row r="95" spans="1:2" ht="12.75">
      <c r="A95">
        <v>91</v>
      </c>
      <c r="B95">
        <v>1120</v>
      </c>
    </row>
    <row r="96" spans="1:2" ht="12.75">
      <c r="A96">
        <v>92</v>
      </c>
      <c r="B96">
        <v>1144</v>
      </c>
    </row>
    <row r="97" spans="1:2" ht="12.75">
      <c r="A97">
        <v>93</v>
      </c>
      <c r="B97">
        <v>1168</v>
      </c>
    </row>
    <row r="98" spans="1:2" ht="12.75">
      <c r="A98">
        <v>94</v>
      </c>
      <c r="B98">
        <v>1192</v>
      </c>
    </row>
    <row r="99" spans="1:2" ht="12.75">
      <c r="A99">
        <v>95</v>
      </c>
      <c r="B99">
        <v>1216</v>
      </c>
    </row>
    <row r="100" spans="1:2" ht="12.75">
      <c r="A100">
        <v>96</v>
      </c>
      <c r="B100">
        <v>1240</v>
      </c>
    </row>
    <row r="101" spans="1:2" ht="12.75">
      <c r="A101">
        <v>97</v>
      </c>
      <c r="B101">
        <v>1264</v>
      </c>
    </row>
    <row r="102" spans="1:2" ht="12.75">
      <c r="A102">
        <v>98</v>
      </c>
      <c r="B102">
        <v>1288</v>
      </c>
    </row>
    <row r="103" spans="1:2" ht="12.75">
      <c r="A103">
        <v>99</v>
      </c>
      <c r="B103">
        <v>1312</v>
      </c>
    </row>
    <row r="104" spans="1:2" ht="12.75">
      <c r="A104">
        <v>100</v>
      </c>
      <c r="B104">
        <v>1336</v>
      </c>
    </row>
    <row r="105" spans="1:2" ht="12.75">
      <c r="A105" s="156" t="s">
        <v>264</v>
      </c>
      <c r="B105">
        <v>0</v>
      </c>
    </row>
    <row r="106" spans="1:2" ht="12.75">
      <c r="A106" s="156" t="s">
        <v>309</v>
      </c>
      <c r="B106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75"/>
  <sheetViews>
    <sheetView view="pageBreakPreview" zoomScaleSheetLayoutView="100" zoomScalePageLayoutView="0" workbookViewId="0" topLeftCell="A832">
      <selection activeCell="E869" sqref="E869"/>
    </sheetView>
  </sheetViews>
  <sheetFormatPr defaultColWidth="9.00390625" defaultRowHeight="12.75"/>
  <cols>
    <col min="1" max="1" width="9.125" style="160" customWidth="1"/>
    <col min="2" max="2" width="9.125" style="101" customWidth="1"/>
  </cols>
  <sheetData>
    <row r="1" ht="12.75">
      <c r="B1" s="101" t="s">
        <v>312</v>
      </c>
    </row>
    <row r="2" spans="3:4" ht="12.75">
      <c r="C2" s="159">
        <v>0.0015046296296296294</v>
      </c>
      <c r="D2" t="s">
        <v>313</v>
      </c>
    </row>
    <row r="4" spans="1:2" ht="12.75">
      <c r="A4" s="68">
        <v>0.0012731481481481483</v>
      </c>
      <c r="B4" s="101">
        <v>1300</v>
      </c>
    </row>
    <row r="5" spans="1:2" ht="12.75">
      <c r="A5" s="68">
        <v>0.0012743055555555557</v>
      </c>
      <c r="B5" s="101">
        <v>1299</v>
      </c>
    </row>
    <row r="6" spans="1:2" ht="12.75">
      <c r="A6" s="68">
        <v>0.00127546296296296</v>
      </c>
      <c r="B6" s="101">
        <v>1297</v>
      </c>
    </row>
    <row r="7" spans="1:2" ht="12.75">
      <c r="A7" s="68">
        <v>0.00127662037037037</v>
      </c>
      <c r="B7" s="101">
        <v>1295.66666666667</v>
      </c>
    </row>
    <row r="8" spans="1:2" ht="12.75">
      <c r="A8" s="68">
        <v>0.00127777777777778</v>
      </c>
      <c r="B8" s="101">
        <v>1294.16666666667</v>
      </c>
    </row>
    <row r="9" spans="1:2" ht="12.75">
      <c r="A9" s="68">
        <v>0.00127893518518519</v>
      </c>
      <c r="B9" s="101">
        <v>1292.66666666667</v>
      </c>
    </row>
    <row r="10" spans="1:2" ht="12.75">
      <c r="A10" s="68">
        <v>0.00128009259259259</v>
      </c>
      <c r="B10" s="101">
        <v>1291.16666666667</v>
      </c>
    </row>
    <row r="11" spans="1:2" ht="12.75">
      <c r="A11" s="68">
        <v>0.00128125</v>
      </c>
      <c r="B11" s="101">
        <v>1289.66666666667</v>
      </c>
    </row>
    <row r="12" spans="1:2" ht="12.75">
      <c r="A12" s="68">
        <v>0.00128240740740741</v>
      </c>
      <c r="B12" s="101">
        <v>1288.16666666667</v>
      </c>
    </row>
    <row r="13" spans="1:2" ht="12.75">
      <c r="A13" s="68">
        <v>0.00128356481481481</v>
      </c>
      <c r="B13" s="101">
        <v>1286.66666666667</v>
      </c>
    </row>
    <row r="14" spans="1:2" ht="12.75">
      <c r="A14" s="68">
        <v>0.00128472222222222</v>
      </c>
      <c r="B14" s="101">
        <v>1285.16666666667</v>
      </c>
    </row>
    <row r="15" spans="1:2" ht="12.75">
      <c r="A15" s="68">
        <v>0.00128587962962963</v>
      </c>
      <c r="B15" s="101">
        <v>1283.66666666667</v>
      </c>
    </row>
    <row r="16" spans="1:2" ht="12.75">
      <c r="A16" s="68">
        <v>0.00128703703703704</v>
      </c>
      <c r="B16" s="101">
        <v>1282.16666666667</v>
      </c>
    </row>
    <row r="17" spans="1:2" ht="12.75">
      <c r="A17" s="68">
        <v>0.00128819444444444</v>
      </c>
      <c r="B17" s="101">
        <v>1280.66666666667</v>
      </c>
    </row>
    <row r="18" spans="1:2" ht="12.75">
      <c r="A18" s="68">
        <v>0.00128935185185185</v>
      </c>
      <c r="B18" s="101">
        <v>1279.16666666667</v>
      </c>
    </row>
    <row r="19" spans="1:2" ht="12.75">
      <c r="A19" s="68">
        <v>0.00129050925925926</v>
      </c>
      <c r="B19" s="101">
        <v>1277.66666666667</v>
      </c>
    </row>
    <row r="20" spans="1:2" ht="12.75">
      <c r="A20" s="68">
        <v>0.00129166666666667</v>
      </c>
      <c r="B20" s="101">
        <v>1276.16666666667</v>
      </c>
    </row>
    <row r="21" spans="1:2" ht="12.75">
      <c r="A21" s="68">
        <v>0.00129282407407407</v>
      </c>
      <c r="B21" s="101">
        <v>1274.66666666667</v>
      </c>
    </row>
    <row r="22" spans="1:2" ht="12.75">
      <c r="A22" s="68">
        <v>0.00129398148148148</v>
      </c>
      <c r="B22" s="101">
        <v>1273.16666666667</v>
      </c>
    </row>
    <row r="23" spans="1:2" ht="12.75">
      <c r="A23" s="68">
        <v>0.00129513888888889</v>
      </c>
      <c r="B23" s="101">
        <v>1271.66666666667</v>
      </c>
    </row>
    <row r="24" spans="1:2" ht="12.75">
      <c r="A24" s="68">
        <v>0.0012962962962963</v>
      </c>
      <c r="B24" s="101">
        <v>1270.16666666667</v>
      </c>
    </row>
    <row r="25" spans="1:2" ht="12.75">
      <c r="A25" s="68">
        <v>0.0012974537037037</v>
      </c>
      <c r="B25" s="101">
        <v>1268.66666666667</v>
      </c>
    </row>
    <row r="26" spans="1:2" ht="12.75">
      <c r="A26" s="68">
        <v>0.00129861111111111</v>
      </c>
      <c r="B26" s="101">
        <v>1267.16666666667</v>
      </c>
    </row>
    <row r="27" spans="1:2" ht="12.75">
      <c r="A27" s="68">
        <v>0.00129976851851852</v>
      </c>
      <c r="B27" s="101">
        <v>1265.66666666667</v>
      </c>
    </row>
    <row r="28" spans="1:2" ht="12.75">
      <c r="A28" s="68">
        <v>0.00130092592592593</v>
      </c>
      <c r="B28" s="101">
        <v>1264.16666666667</v>
      </c>
    </row>
    <row r="29" spans="1:2" ht="12.75">
      <c r="A29" s="68">
        <v>0.00130208333333333</v>
      </c>
      <c r="B29" s="101">
        <v>1262.66666666667</v>
      </c>
    </row>
    <row r="30" spans="1:2" ht="12.75">
      <c r="A30" s="68">
        <v>0.00130324074074074</v>
      </c>
      <c r="B30" s="101">
        <v>1261.16666666667</v>
      </c>
    </row>
    <row r="31" spans="1:2" ht="12.75">
      <c r="A31" s="68">
        <v>0.00130439814814815</v>
      </c>
      <c r="B31" s="101">
        <v>1259.66666666667</v>
      </c>
    </row>
    <row r="32" spans="1:2" ht="12.75">
      <c r="A32" s="68">
        <v>0.00130555555555556</v>
      </c>
      <c r="B32" s="101">
        <v>1258.16666666667</v>
      </c>
    </row>
    <row r="33" spans="1:2" ht="12.75">
      <c r="A33" s="68">
        <v>0.00130671296296296</v>
      </c>
      <c r="B33" s="101">
        <v>1256.66666666667</v>
      </c>
    </row>
    <row r="34" spans="1:2" ht="12.75">
      <c r="A34" s="68">
        <v>0.00130787037037037</v>
      </c>
      <c r="B34" s="101">
        <v>1255.16666666667</v>
      </c>
    </row>
    <row r="35" spans="1:2" ht="12.75">
      <c r="A35" s="68">
        <v>0.00130902777777778</v>
      </c>
      <c r="B35" s="101">
        <v>1253.66666666667</v>
      </c>
    </row>
    <row r="36" spans="1:2" ht="12.75">
      <c r="A36" s="68">
        <v>0.00131018518518519</v>
      </c>
      <c r="B36" s="101">
        <v>1252.16666666667</v>
      </c>
    </row>
    <row r="37" spans="1:2" ht="12.75">
      <c r="A37" s="68">
        <v>0.00131134259259259</v>
      </c>
      <c r="B37" s="101">
        <v>1250.66666666667</v>
      </c>
    </row>
    <row r="38" spans="1:2" ht="12.75">
      <c r="A38" s="68">
        <v>0.0013125</v>
      </c>
      <c r="B38" s="101">
        <v>1249.16666666667</v>
      </c>
    </row>
    <row r="39" spans="1:2" ht="12.75">
      <c r="A39" s="68">
        <v>0.00131365740740741</v>
      </c>
      <c r="B39" s="101">
        <v>1247.66666666667</v>
      </c>
    </row>
    <row r="40" spans="1:2" ht="12.75">
      <c r="A40" s="68">
        <v>0.00131481481481481</v>
      </c>
      <c r="B40" s="101">
        <v>1246.16666666667</v>
      </c>
    </row>
    <row r="41" spans="1:2" ht="12.75">
      <c r="A41" s="68">
        <v>0.00131597222222222</v>
      </c>
      <c r="B41" s="101">
        <v>1244.66666666667</v>
      </c>
    </row>
    <row r="42" spans="1:2" ht="12.75">
      <c r="A42" s="68">
        <v>0.00131712962962963</v>
      </c>
      <c r="B42" s="101">
        <v>1243.16666666667</v>
      </c>
    </row>
    <row r="43" spans="1:2" ht="12.75">
      <c r="A43" s="68">
        <v>0.00131828703703704</v>
      </c>
      <c r="B43" s="101">
        <v>1241.66666666667</v>
      </c>
    </row>
    <row r="44" spans="1:2" ht="12.75">
      <c r="A44" s="68">
        <v>0.00131944444444444</v>
      </c>
      <c r="B44" s="101">
        <v>1240.16666666667</v>
      </c>
    </row>
    <row r="45" spans="1:2" ht="12.75">
      <c r="A45" s="68">
        <v>0.00132060185185185</v>
      </c>
      <c r="B45" s="101">
        <v>1238.66666666667</v>
      </c>
    </row>
    <row r="46" spans="1:2" ht="12.75">
      <c r="A46" s="68">
        <v>0.00132175925925926</v>
      </c>
      <c r="B46" s="101">
        <v>1237.16666666667</v>
      </c>
    </row>
    <row r="47" spans="1:2" ht="12.75">
      <c r="A47" s="68">
        <v>0.00132291666666667</v>
      </c>
      <c r="B47" s="101">
        <v>1235.66666666667</v>
      </c>
    </row>
    <row r="48" spans="1:2" ht="12.75">
      <c r="A48" s="68">
        <v>0.00132407407407407</v>
      </c>
      <c r="B48" s="101">
        <v>1234.16666666667</v>
      </c>
    </row>
    <row r="49" spans="1:2" ht="12.75">
      <c r="A49" s="68">
        <v>0.00132523148148148</v>
      </c>
      <c r="B49" s="101">
        <v>1232.66666666667</v>
      </c>
    </row>
    <row r="50" spans="1:2" ht="12.75">
      <c r="A50" s="68">
        <v>0.00132638888888889</v>
      </c>
      <c r="B50" s="101">
        <v>1231.16666666667</v>
      </c>
    </row>
    <row r="51" spans="1:2" ht="12.75">
      <c r="A51" s="68">
        <v>0.0013275462962963</v>
      </c>
      <c r="B51" s="101">
        <v>1229.66666666667</v>
      </c>
    </row>
    <row r="52" spans="1:2" ht="12.75">
      <c r="A52" s="68">
        <v>0.0013287037037037</v>
      </c>
      <c r="B52" s="101">
        <v>1228.16666666667</v>
      </c>
    </row>
    <row r="53" spans="1:2" ht="12.75">
      <c r="A53" s="68">
        <v>0.00132986111111111</v>
      </c>
      <c r="B53" s="101">
        <v>1226.66666666667</v>
      </c>
    </row>
    <row r="54" spans="1:2" ht="12.75">
      <c r="A54" s="68">
        <v>0.00133101851851852</v>
      </c>
      <c r="B54" s="101">
        <v>1225.16666666667</v>
      </c>
    </row>
    <row r="55" spans="1:2" ht="12.75">
      <c r="A55" s="68">
        <v>0.00133217592592593</v>
      </c>
      <c r="B55" s="101">
        <v>1223.66666666667</v>
      </c>
    </row>
    <row r="56" spans="1:2" ht="12.75">
      <c r="A56" s="68">
        <v>0.00133333333333333</v>
      </c>
      <c r="B56" s="101">
        <v>1222.16666666667</v>
      </c>
    </row>
    <row r="57" spans="1:2" ht="12.75">
      <c r="A57" s="68">
        <v>0.00133449074074074</v>
      </c>
      <c r="B57" s="101">
        <v>1220.66666666667</v>
      </c>
    </row>
    <row r="58" spans="1:2" ht="12.75">
      <c r="A58" s="68">
        <v>0.00133564814814815</v>
      </c>
      <c r="B58" s="101">
        <v>1219.16666666667</v>
      </c>
    </row>
    <row r="59" spans="1:2" ht="12.75">
      <c r="A59" s="68">
        <v>0.00133680555555556</v>
      </c>
      <c r="B59" s="101">
        <v>1217.66666666667</v>
      </c>
    </row>
    <row r="60" spans="1:2" ht="12.75">
      <c r="A60" s="68">
        <v>0.00133796296296296</v>
      </c>
      <c r="B60" s="101">
        <v>1216.16666666667</v>
      </c>
    </row>
    <row r="61" spans="1:2" ht="12.75">
      <c r="A61" s="68">
        <v>0.00133912037037037</v>
      </c>
      <c r="B61" s="101">
        <v>1214.66666666667</v>
      </c>
    </row>
    <row r="62" spans="1:2" ht="12.75">
      <c r="A62" s="68">
        <v>0.00134027777777778</v>
      </c>
      <c r="B62" s="101">
        <v>1213.16666666667</v>
      </c>
    </row>
    <row r="63" spans="1:2" ht="12.75">
      <c r="A63" s="68">
        <v>0.00134143518518518</v>
      </c>
      <c r="B63" s="101">
        <v>1211.66666666667</v>
      </c>
    </row>
    <row r="64" spans="1:2" ht="12.75">
      <c r="A64" s="68">
        <v>0.00134259259259259</v>
      </c>
      <c r="B64" s="101">
        <v>1210.16666666667</v>
      </c>
    </row>
    <row r="65" spans="1:2" ht="12.75">
      <c r="A65" s="68">
        <v>0.00134375</v>
      </c>
      <c r="B65" s="101">
        <v>1208.66666666667</v>
      </c>
    </row>
    <row r="66" spans="1:2" ht="12.75">
      <c r="A66" s="68">
        <v>0.00134490740740741</v>
      </c>
      <c r="B66" s="101">
        <v>1207.16666666667</v>
      </c>
    </row>
    <row r="67" spans="1:2" ht="12.75">
      <c r="A67" s="68">
        <v>0.00134606481481481</v>
      </c>
      <c r="B67" s="101">
        <v>1205.66666666667</v>
      </c>
    </row>
    <row r="68" spans="1:2" ht="12.75">
      <c r="A68" s="68">
        <v>0.00134722222222222</v>
      </c>
      <c r="B68" s="101">
        <v>1204.16666666667</v>
      </c>
    </row>
    <row r="69" spans="1:2" ht="12.75">
      <c r="A69" s="68">
        <v>0.00134837962962963</v>
      </c>
      <c r="B69" s="101">
        <v>1202.66666666667</v>
      </c>
    </row>
    <row r="70" spans="1:2" ht="12.75">
      <c r="A70" s="68">
        <v>0.00134953703703704</v>
      </c>
      <c r="B70" s="101">
        <v>1201.16666666667</v>
      </c>
    </row>
    <row r="71" spans="1:2" ht="12.75">
      <c r="A71" s="68">
        <v>0.00135069444444444</v>
      </c>
      <c r="B71" s="101">
        <v>1199.66666666667</v>
      </c>
    </row>
    <row r="72" spans="1:2" ht="12.75">
      <c r="A72" s="68">
        <v>0.00135185185185185</v>
      </c>
      <c r="B72" s="101">
        <v>1198.16666666667</v>
      </c>
    </row>
    <row r="73" spans="1:2" ht="12.75">
      <c r="A73" s="68">
        <v>0.00135300925925926</v>
      </c>
      <c r="B73" s="101">
        <v>1196.66666666667</v>
      </c>
    </row>
    <row r="74" spans="1:2" ht="12.75">
      <c r="A74" s="68">
        <v>0.00135416666666667</v>
      </c>
      <c r="B74" s="101">
        <v>1195.16666666667</v>
      </c>
    </row>
    <row r="75" spans="1:2" ht="12.75">
      <c r="A75" s="68">
        <v>0.00135532407407407</v>
      </c>
      <c r="B75" s="101">
        <v>1193.66666666667</v>
      </c>
    </row>
    <row r="76" spans="1:2" ht="12.75">
      <c r="A76" s="68">
        <v>0.00135648148148148</v>
      </c>
      <c r="B76" s="101">
        <v>1192.16666666667</v>
      </c>
    </row>
    <row r="77" spans="1:2" ht="12.75">
      <c r="A77" s="68">
        <v>0.00135763888888889</v>
      </c>
      <c r="B77" s="101">
        <v>1190.66666666667</v>
      </c>
    </row>
    <row r="78" spans="1:2" ht="12.75">
      <c r="A78" s="68">
        <v>0.0013587962962963</v>
      </c>
      <c r="B78" s="101">
        <v>1189.16666666667</v>
      </c>
    </row>
    <row r="79" spans="1:2" ht="12.75">
      <c r="A79" s="68">
        <v>0.0013599537037037</v>
      </c>
      <c r="B79" s="101">
        <v>1187.66666666667</v>
      </c>
    </row>
    <row r="80" spans="1:2" ht="12.75">
      <c r="A80" s="68">
        <v>0.00136111111111111</v>
      </c>
      <c r="B80" s="101">
        <v>1186.16666666667</v>
      </c>
    </row>
    <row r="81" spans="1:2" ht="12.75">
      <c r="A81" s="68">
        <v>0.00136226851851852</v>
      </c>
      <c r="B81" s="101">
        <v>1184.66666666667</v>
      </c>
    </row>
    <row r="82" spans="1:2" ht="12.75">
      <c r="A82" s="68">
        <v>0.00136342592592593</v>
      </c>
      <c r="B82" s="101">
        <v>1183.16666666667</v>
      </c>
    </row>
    <row r="83" spans="1:2" ht="12.75">
      <c r="A83" s="68">
        <v>0.00136458333333333</v>
      </c>
      <c r="B83" s="101">
        <v>1181.66666666667</v>
      </c>
    </row>
    <row r="84" spans="1:2" ht="12.75">
      <c r="A84" s="68">
        <v>0.00136574074074074</v>
      </c>
      <c r="B84" s="101">
        <v>1180.16666666667</v>
      </c>
    </row>
    <row r="85" spans="1:2" ht="12.75">
      <c r="A85" s="68">
        <v>0.00136689814814815</v>
      </c>
      <c r="B85" s="101">
        <v>1178.66666666667</v>
      </c>
    </row>
    <row r="86" spans="1:2" ht="12.75">
      <c r="A86" s="68">
        <v>0.00136805555555556</v>
      </c>
      <c r="B86" s="101">
        <v>1177.16666666667</v>
      </c>
    </row>
    <row r="87" spans="1:2" ht="12.75">
      <c r="A87" s="68">
        <v>0.00136921296296296</v>
      </c>
      <c r="B87" s="101">
        <v>1175.66666666667</v>
      </c>
    </row>
    <row r="88" spans="1:2" ht="12.75">
      <c r="A88" s="68">
        <v>0.00137037037037037</v>
      </c>
      <c r="B88" s="101">
        <v>1174.16666666667</v>
      </c>
    </row>
    <row r="89" spans="1:2" ht="12.75">
      <c r="A89" s="68">
        <v>0.00137152777777778</v>
      </c>
      <c r="B89" s="101">
        <v>1172.66666666667</v>
      </c>
    </row>
    <row r="90" spans="1:2" ht="12.75">
      <c r="A90" s="68">
        <v>0.00137268518518518</v>
      </c>
      <c r="B90" s="101">
        <v>1171.16666666667</v>
      </c>
    </row>
    <row r="91" spans="1:2" ht="12.75">
      <c r="A91" s="68">
        <v>0.00137384259259259</v>
      </c>
      <c r="B91" s="101">
        <v>1169.66666666667</v>
      </c>
    </row>
    <row r="92" spans="1:2" ht="12.75">
      <c r="A92" s="68">
        <v>0.001375</v>
      </c>
      <c r="B92" s="101">
        <v>1168.16666666667</v>
      </c>
    </row>
    <row r="93" spans="1:2" ht="12.75">
      <c r="A93" s="68">
        <v>0.00137615740740741</v>
      </c>
      <c r="B93" s="101">
        <v>1166.66666666667</v>
      </c>
    </row>
    <row r="94" spans="1:2" ht="12.75">
      <c r="A94" s="68">
        <v>0.00137731481481481</v>
      </c>
      <c r="B94" s="101">
        <v>1165.16666666667</v>
      </c>
    </row>
    <row r="95" spans="1:2" ht="12.75">
      <c r="A95" s="68">
        <v>0.00137847222222222</v>
      </c>
      <c r="B95" s="101">
        <v>1163.66666666667</v>
      </c>
    </row>
    <row r="96" spans="1:2" ht="12.75">
      <c r="A96" s="68">
        <v>0.00137962962962963</v>
      </c>
      <c r="B96" s="101">
        <v>1162.16666666667</v>
      </c>
    </row>
    <row r="97" spans="1:2" ht="12.75">
      <c r="A97" s="68">
        <v>0.00138078703703704</v>
      </c>
      <c r="B97" s="101">
        <v>1160.66666666667</v>
      </c>
    </row>
    <row r="98" spans="1:2" ht="12.75">
      <c r="A98" s="68">
        <v>0.00138194444444444</v>
      </c>
      <c r="B98" s="101">
        <v>1159.16666666667</v>
      </c>
    </row>
    <row r="99" spans="1:2" ht="12.75">
      <c r="A99" s="68">
        <v>0.00138310185185185</v>
      </c>
      <c r="B99" s="101">
        <v>1157.66666666667</v>
      </c>
    </row>
    <row r="100" spans="1:2" ht="12.75">
      <c r="A100" s="68">
        <v>0.00138425925925926</v>
      </c>
      <c r="B100" s="101">
        <v>1156.16666666667</v>
      </c>
    </row>
    <row r="101" spans="1:2" ht="12.75">
      <c r="A101" s="68">
        <v>0.00138541666666667</v>
      </c>
      <c r="B101" s="101">
        <v>1154.66666666667</v>
      </c>
    </row>
    <row r="102" spans="1:2" ht="12.75">
      <c r="A102" s="68">
        <v>0.00138657407407407</v>
      </c>
      <c r="B102" s="101">
        <v>1153.16666666667</v>
      </c>
    </row>
    <row r="103" spans="1:2" ht="12.75">
      <c r="A103" s="68">
        <v>0.00138773148148148</v>
      </c>
      <c r="B103" s="101">
        <v>1151.66666666667</v>
      </c>
    </row>
    <row r="104" spans="1:2" ht="12.75">
      <c r="A104" s="68">
        <v>0.00138888888888889</v>
      </c>
      <c r="B104" s="101">
        <v>1150.16666666667</v>
      </c>
    </row>
    <row r="105" spans="1:2" ht="12.75">
      <c r="A105" s="68">
        <v>0.0013900462962963</v>
      </c>
      <c r="B105" s="101">
        <v>1148.66666666667</v>
      </c>
    </row>
    <row r="106" spans="1:2" ht="12.75">
      <c r="A106" s="68">
        <v>0.0013912037037037</v>
      </c>
      <c r="B106" s="101">
        <v>1147.16666666667</v>
      </c>
    </row>
    <row r="107" spans="1:2" ht="12.75">
      <c r="A107" s="68">
        <v>0.00139236111111111</v>
      </c>
      <c r="B107" s="101">
        <v>1145.66666666667</v>
      </c>
    </row>
    <row r="108" spans="1:2" ht="12.75">
      <c r="A108" s="68">
        <v>0.00139351851851852</v>
      </c>
      <c r="B108" s="101">
        <v>1144.16666666667</v>
      </c>
    </row>
    <row r="109" spans="1:2" ht="12.75">
      <c r="A109" s="68">
        <v>0.00139467592592593</v>
      </c>
      <c r="B109" s="101">
        <v>1142.66666666667</v>
      </c>
    </row>
    <row r="110" spans="1:2" ht="12.75">
      <c r="A110" s="68">
        <v>0.00139583333333333</v>
      </c>
      <c r="B110" s="101">
        <v>1141.16666666667</v>
      </c>
    </row>
    <row r="111" spans="1:2" ht="12.75">
      <c r="A111" s="68">
        <v>0.00139699074074074</v>
      </c>
      <c r="B111" s="101">
        <v>1139.66666666667</v>
      </c>
    </row>
    <row r="112" spans="1:2" ht="12.75">
      <c r="A112" s="68">
        <v>0.00139814814814815</v>
      </c>
      <c r="B112" s="101">
        <v>1138.16666666667</v>
      </c>
    </row>
    <row r="113" spans="1:2" ht="12.75">
      <c r="A113" s="68">
        <v>0.00139930555555556</v>
      </c>
      <c r="B113" s="101">
        <v>1136.66666666667</v>
      </c>
    </row>
    <row r="114" spans="1:2" ht="12.75">
      <c r="A114" s="68">
        <v>0.00140046296296296</v>
      </c>
      <c r="B114" s="101">
        <v>1135.16666666667</v>
      </c>
    </row>
    <row r="115" spans="1:2" ht="12.75">
      <c r="A115" s="68">
        <v>0.00140162037037037</v>
      </c>
      <c r="B115" s="101">
        <v>1133.66666666667</v>
      </c>
    </row>
    <row r="116" spans="1:2" ht="12.75">
      <c r="A116" s="68">
        <v>0.00140277777777778</v>
      </c>
      <c r="B116" s="101">
        <v>1132.16666666667</v>
      </c>
    </row>
    <row r="117" spans="1:2" ht="12.75">
      <c r="A117" s="68">
        <v>0.00140393518518518</v>
      </c>
      <c r="B117" s="101">
        <v>1130.66666666667</v>
      </c>
    </row>
    <row r="118" spans="1:2" ht="12.75">
      <c r="A118" s="68">
        <v>0.00140509259259259</v>
      </c>
      <c r="B118" s="101">
        <v>1129.16666666667</v>
      </c>
    </row>
    <row r="119" spans="1:2" ht="12.75">
      <c r="A119" s="68">
        <v>0.00140625</v>
      </c>
      <c r="B119" s="101">
        <v>1127.66666666667</v>
      </c>
    </row>
    <row r="120" spans="1:2" ht="12.75">
      <c r="A120" s="68">
        <v>0.00140740740740741</v>
      </c>
      <c r="B120" s="101">
        <v>1126.16666666667</v>
      </c>
    </row>
    <row r="121" spans="1:2" ht="12.75">
      <c r="A121" s="68">
        <v>0.00140856481481481</v>
      </c>
      <c r="B121" s="101">
        <v>1124.66666666667</v>
      </c>
    </row>
    <row r="122" spans="1:2" ht="12.75">
      <c r="A122" s="68">
        <v>0.00140972222222222</v>
      </c>
      <c r="B122" s="101">
        <v>1123.16666666667</v>
      </c>
    </row>
    <row r="123" spans="1:2" ht="12.75">
      <c r="A123" s="68">
        <v>0.00141087962962963</v>
      </c>
      <c r="B123" s="101">
        <v>1121.66666666667</v>
      </c>
    </row>
    <row r="124" spans="1:2" ht="12.75">
      <c r="A124" s="68">
        <v>0.00141203703703704</v>
      </c>
      <c r="B124" s="101">
        <v>1120.16666666667</v>
      </c>
    </row>
    <row r="125" spans="1:2" ht="12.75">
      <c r="A125" s="68">
        <v>0.00141319444444444</v>
      </c>
      <c r="B125" s="101">
        <v>1118.66666666667</v>
      </c>
    </row>
    <row r="126" spans="1:2" ht="12.75">
      <c r="A126" s="68">
        <v>0.00141435185185185</v>
      </c>
      <c r="B126" s="101">
        <v>1117.16666666667</v>
      </c>
    </row>
    <row r="127" spans="1:2" ht="12.75">
      <c r="A127" s="68">
        <v>0.00141550925925926</v>
      </c>
      <c r="B127" s="101">
        <v>1115.66666666667</v>
      </c>
    </row>
    <row r="128" spans="1:2" ht="12.75">
      <c r="A128" s="68">
        <v>0.00141666666666667</v>
      </c>
      <c r="B128" s="101">
        <v>1114.16666666667</v>
      </c>
    </row>
    <row r="129" spans="1:2" ht="12.75">
      <c r="A129" s="68">
        <v>0.00141782407407407</v>
      </c>
      <c r="B129" s="101">
        <v>1112.66666666667</v>
      </c>
    </row>
    <row r="130" spans="1:2" ht="12.75">
      <c r="A130" s="68">
        <v>0.00141898148148148</v>
      </c>
      <c r="B130" s="101">
        <v>1111.16666666667</v>
      </c>
    </row>
    <row r="131" spans="1:2" ht="12.75">
      <c r="A131" s="68">
        <v>0.00142013888888889</v>
      </c>
      <c r="B131" s="101">
        <v>1109.66666666667</v>
      </c>
    </row>
    <row r="132" spans="1:2" ht="12.75">
      <c r="A132" s="68">
        <v>0.0014212962962963</v>
      </c>
      <c r="B132" s="101">
        <v>1108.16666666667</v>
      </c>
    </row>
    <row r="133" spans="1:2" ht="12.75">
      <c r="A133" s="68">
        <v>0.0014224537037037</v>
      </c>
      <c r="B133" s="101">
        <v>1106.66666666667</v>
      </c>
    </row>
    <row r="134" spans="1:2" ht="12.75">
      <c r="A134" s="68">
        <v>0.00142361111111111</v>
      </c>
      <c r="B134" s="101">
        <v>1105.16666666667</v>
      </c>
    </row>
    <row r="135" spans="1:2" ht="12.75">
      <c r="A135" s="68">
        <v>0.00142476851851852</v>
      </c>
      <c r="B135" s="101">
        <v>1103.66666666667</v>
      </c>
    </row>
    <row r="136" spans="1:2" ht="12.75">
      <c r="A136" s="68">
        <v>0.00142592592592593</v>
      </c>
      <c r="B136" s="101">
        <v>1102.16666666667</v>
      </c>
    </row>
    <row r="137" spans="1:2" ht="12.75">
      <c r="A137" s="68">
        <v>0.00142708333333333</v>
      </c>
      <c r="B137" s="101">
        <v>1100.66666666667</v>
      </c>
    </row>
    <row r="138" spans="1:2" ht="12.75">
      <c r="A138" s="68">
        <v>0.00142824074074074</v>
      </c>
      <c r="B138" s="101">
        <v>1099.16666666667</v>
      </c>
    </row>
    <row r="139" spans="1:2" ht="12.75">
      <c r="A139" s="68">
        <v>0.00142939814814815</v>
      </c>
      <c r="B139" s="101">
        <v>1097.66666666667</v>
      </c>
    </row>
    <row r="140" spans="1:2" ht="12.75">
      <c r="A140" s="68">
        <v>0.00143055555555555</v>
      </c>
      <c r="B140" s="101">
        <v>1096.16666666667</v>
      </c>
    </row>
    <row r="141" spans="1:2" ht="12.75">
      <c r="A141" s="68">
        <v>0.00143171296296296</v>
      </c>
      <c r="B141" s="101">
        <v>1094.66666666667</v>
      </c>
    </row>
    <row r="142" spans="1:2" ht="12.75">
      <c r="A142" s="68">
        <v>0.00143287037037037</v>
      </c>
      <c r="B142" s="101">
        <v>1093.16666666667</v>
      </c>
    </row>
    <row r="143" spans="1:2" ht="12.75">
      <c r="A143" s="68">
        <v>0.00143402777777778</v>
      </c>
      <c r="B143" s="101">
        <v>1091.66666666667</v>
      </c>
    </row>
    <row r="144" spans="1:2" ht="12.75">
      <c r="A144" s="68">
        <v>0.00143518518518518</v>
      </c>
      <c r="B144" s="101">
        <v>1090.16666666667</v>
      </c>
    </row>
    <row r="145" spans="1:2" ht="12.75">
      <c r="A145" s="68">
        <v>0.00143634259259259</v>
      </c>
      <c r="B145" s="101">
        <v>1088.66666666667</v>
      </c>
    </row>
    <row r="146" spans="1:2" ht="12.75">
      <c r="A146" s="68">
        <v>0.0014375</v>
      </c>
      <c r="B146" s="101">
        <v>1087.16666666667</v>
      </c>
    </row>
    <row r="147" spans="1:2" ht="12.75">
      <c r="A147" s="68">
        <v>0.00143865740740741</v>
      </c>
      <c r="B147" s="101">
        <v>1085.66666666667</v>
      </c>
    </row>
    <row r="148" spans="1:2" ht="12.75">
      <c r="A148" s="68">
        <v>0.00143981481481481</v>
      </c>
      <c r="B148" s="101">
        <v>1084.16666666667</v>
      </c>
    </row>
    <row r="149" spans="1:2" ht="12.75">
      <c r="A149" s="68">
        <v>0.00144097222222222</v>
      </c>
      <c r="B149" s="101">
        <v>1082.66666666667</v>
      </c>
    </row>
    <row r="150" spans="1:2" ht="12.75">
      <c r="A150" s="68">
        <v>0.00144212962962963</v>
      </c>
      <c r="B150" s="101">
        <v>1081.16666666667</v>
      </c>
    </row>
    <row r="151" spans="1:2" ht="12.75">
      <c r="A151" s="68">
        <v>0.00144328703703704</v>
      </c>
      <c r="B151" s="101">
        <v>1079.66666666667</v>
      </c>
    </row>
    <row r="152" spans="1:2" ht="12.75">
      <c r="A152" s="68">
        <v>0.00144444444444444</v>
      </c>
      <c r="B152" s="101">
        <v>1078.16666666667</v>
      </c>
    </row>
    <row r="153" spans="1:2" ht="12.75">
      <c r="A153" s="68">
        <v>0.00144560185185185</v>
      </c>
      <c r="B153" s="101">
        <v>1076.66666666667</v>
      </c>
    </row>
    <row r="154" spans="1:2" ht="12.75">
      <c r="A154" s="68">
        <v>0.00144675925925926</v>
      </c>
      <c r="B154" s="101">
        <v>1075.16666666667</v>
      </c>
    </row>
    <row r="155" spans="1:2" ht="12.75">
      <c r="A155" s="68">
        <v>0.00144791666666667</v>
      </c>
      <c r="B155" s="101">
        <v>1073.66666666667</v>
      </c>
    </row>
    <row r="156" spans="1:2" ht="12.75">
      <c r="A156" s="68">
        <v>0.00144907407407407</v>
      </c>
      <c r="B156" s="101">
        <v>1072.16666666667</v>
      </c>
    </row>
    <row r="157" spans="1:2" ht="12.75">
      <c r="A157" s="68">
        <v>0.00145023148148148</v>
      </c>
      <c r="B157" s="101">
        <v>1070.66666666667</v>
      </c>
    </row>
    <row r="158" spans="1:2" ht="12.75">
      <c r="A158" s="68">
        <v>0.00145138888888889</v>
      </c>
      <c r="B158" s="101">
        <v>1069.16666666667</v>
      </c>
    </row>
    <row r="159" spans="1:2" ht="12.75">
      <c r="A159" s="68">
        <v>0.0014525462962963</v>
      </c>
      <c r="B159" s="101">
        <v>1067.66666666667</v>
      </c>
    </row>
    <row r="160" spans="1:2" ht="12.75">
      <c r="A160" s="68">
        <v>0.0014537037037037</v>
      </c>
      <c r="B160" s="101">
        <v>1066.16666666667</v>
      </c>
    </row>
    <row r="161" spans="1:2" ht="12.75">
      <c r="A161" s="68">
        <v>0.00145486111111111</v>
      </c>
      <c r="B161" s="101">
        <v>1064.66666666667</v>
      </c>
    </row>
    <row r="162" spans="1:2" ht="12.75">
      <c r="A162" s="68">
        <v>0.00145601851851852</v>
      </c>
      <c r="B162" s="101">
        <v>1063.16666666667</v>
      </c>
    </row>
    <row r="163" spans="1:2" ht="12.75">
      <c r="A163" s="68">
        <v>0.00145717592592593</v>
      </c>
      <c r="B163" s="101">
        <v>1061.66666666667</v>
      </c>
    </row>
    <row r="164" spans="1:2" ht="12.75">
      <c r="A164" s="68">
        <v>0.00145833333333333</v>
      </c>
      <c r="B164" s="101">
        <v>1060.16666666667</v>
      </c>
    </row>
    <row r="165" spans="1:2" ht="12.75">
      <c r="A165" s="68">
        <v>0.00145949074074074</v>
      </c>
      <c r="B165" s="101">
        <v>1058.66666666667</v>
      </c>
    </row>
    <row r="166" spans="1:2" ht="12.75">
      <c r="A166" s="68">
        <v>0.00146064814814815</v>
      </c>
      <c r="B166" s="101">
        <v>1057.16666666667</v>
      </c>
    </row>
    <row r="167" spans="1:2" ht="12.75">
      <c r="A167" s="68">
        <v>0.00146180555555555</v>
      </c>
      <c r="B167" s="101">
        <v>1055.66666666667</v>
      </c>
    </row>
    <row r="168" spans="1:2" ht="12.75">
      <c r="A168" s="68">
        <v>0.00146296296296296</v>
      </c>
      <c r="B168" s="101">
        <v>1054.16666666667</v>
      </c>
    </row>
    <row r="169" spans="1:2" ht="12.75">
      <c r="A169" s="68">
        <v>0.00146412037037037</v>
      </c>
      <c r="B169" s="101">
        <v>1052.66666666667</v>
      </c>
    </row>
    <row r="170" spans="1:2" ht="12.75">
      <c r="A170" s="68">
        <v>0.00146527777777778</v>
      </c>
      <c r="B170" s="101">
        <v>1051.16666666667</v>
      </c>
    </row>
    <row r="171" spans="1:2" ht="12.75">
      <c r="A171" s="68">
        <v>0.00146643518518518</v>
      </c>
      <c r="B171" s="101">
        <v>1049.66666666667</v>
      </c>
    </row>
    <row r="172" spans="1:2" ht="12.75">
      <c r="A172" s="68">
        <v>0.00146759259259259</v>
      </c>
      <c r="B172" s="101">
        <v>1048.16666666667</v>
      </c>
    </row>
    <row r="173" spans="1:2" ht="12.75">
      <c r="A173" s="68">
        <v>0.00146875</v>
      </c>
      <c r="B173" s="101">
        <v>1046.66666666667</v>
      </c>
    </row>
    <row r="174" spans="1:2" ht="12.75">
      <c r="A174" s="68">
        <v>0.00146990740740741</v>
      </c>
      <c r="B174" s="101">
        <v>1045.16666666667</v>
      </c>
    </row>
    <row r="175" spans="1:2" ht="12.75">
      <c r="A175" s="68">
        <v>0.00147106481481481</v>
      </c>
      <c r="B175" s="101">
        <v>1043.66666666667</v>
      </c>
    </row>
    <row r="176" spans="1:2" ht="12.75">
      <c r="A176" s="68">
        <v>0.00147222222222222</v>
      </c>
      <c r="B176" s="101">
        <v>1042.16666666667</v>
      </c>
    </row>
    <row r="177" spans="1:2" ht="12.75">
      <c r="A177" s="68">
        <v>0.00147337962962963</v>
      </c>
      <c r="B177" s="101">
        <v>1040.66666666667</v>
      </c>
    </row>
    <row r="178" spans="1:2" ht="12.75">
      <c r="A178" s="68">
        <v>0.00147453703703704</v>
      </c>
      <c r="B178" s="101">
        <v>1039.16666666667</v>
      </c>
    </row>
    <row r="179" spans="1:2" ht="12.75">
      <c r="A179" s="68">
        <v>0.00147569444444444</v>
      </c>
      <c r="B179" s="101">
        <v>1037.66666666667</v>
      </c>
    </row>
    <row r="180" spans="1:2" ht="12.75">
      <c r="A180" s="68">
        <v>0.00147685185185185</v>
      </c>
      <c r="B180" s="101">
        <v>1036.16666666667</v>
      </c>
    </row>
    <row r="181" spans="1:2" ht="12.75">
      <c r="A181" s="68">
        <v>0.00147800925925926</v>
      </c>
      <c r="B181" s="101">
        <v>1034.66666666667</v>
      </c>
    </row>
    <row r="182" spans="1:2" ht="12.75">
      <c r="A182" s="68">
        <v>0.00147916666666667</v>
      </c>
      <c r="B182" s="101">
        <v>1033.16666666667</v>
      </c>
    </row>
    <row r="183" spans="1:2" ht="12.75">
      <c r="A183" s="68">
        <v>0.00148032407407407</v>
      </c>
      <c r="B183" s="101">
        <v>1031.66666666667</v>
      </c>
    </row>
    <row r="184" spans="1:2" ht="12.75">
      <c r="A184" s="68">
        <v>0.00148148148148148</v>
      </c>
      <c r="B184" s="101">
        <v>1030.16666666667</v>
      </c>
    </row>
    <row r="185" spans="1:2" ht="12.75">
      <c r="A185" s="68">
        <v>0.00148263888888889</v>
      </c>
      <c r="B185" s="101">
        <v>1028.66666666667</v>
      </c>
    </row>
    <row r="186" spans="1:2" ht="12.75">
      <c r="A186" s="68">
        <v>0.0014837962962963</v>
      </c>
      <c r="B186" s="101">
        <v>1027.16666666667</v>
      </c>
    </row>
    <row r="187" spans="1:2" ht="12.75">
      <c r="A187" s="68">
        <v>0.0014849537037037</v>
      </c>
      <c r="B187" s="101">
        <v>1025.66666666667</v>
      </c>
    </row>
    <row r="188" spans="1:2" ht="12.75">
      <c r="A188" s="68">
        <v>0.00148611111111111</v>
      </c>
      <c r="B188" s="101">
        <v>1024.16666666667</v>
      </c>
    </row>
    <row r="189" spans="1:2" ht="12.75">
      <c r="A189" s="68">
        <v>0.00148726851851852</v>
      </c>
      <c r="B189" s="101">
        <v>1022.66666666667</v>
      </c>
    </row>
    <row r="190" spans="1:2" ht="12.75">
      <c r="A190" s="68">
        <v>0.00148842592592592</v>
      </c>
      <c r="B190" s="101">
        <v>1021.16666666667</v>
      </c>
    </row>
    <row r="191" spans="1:2" ht="12.75">
      <c r="A191" s="68">
        <v>0.00148958333333333</v>
      </c>
      <c r="B191" s="101">
        <v>1019.66666666667</v>
      </c>
    </row>
    <row r="192" spans="1:2" ht="12.75">
      <c r="A192" s="68">
        <v>0.00149074074074074</v>
      </c>
      <c r="B192" s="101">
        <v>1018.16666666667</v>
      </c>
    </row>
    <row r="193" spans="1:2" ht="12.75">
      <c r="A193" s="68">
        <v>0.00149189814814815</v>
      </c>
      <c r="B193" s="101">
        <v>1016.66666666667</v>
      </c>
    </row>
    <row r="194" spans="1:2" ht="12.75">
      <c r="A194" s="68">
        <v>0.00149305555555555</v>
      </c>
      <c r="B194" s="101">
        <v>1015.16666666667</v>
      </c>
    </row>
    <row r="195" spans="1:2" ht="12.75">
      <c r="A195" s="68">
        <v>0.00149421296296296</v>
      </c>
      <c r="B195" s="101">
        <v>1013.66666666667</v>
      </c>
    </row>
    <row r="196" spans="1:2" ht="12.75">
      <c r="A196" s="68">
        <v>0.00149537037037037</v>
      </c>
      <c r="B196" s="101">
        <v>1012.16666666667</v>
      </c>
    </row>
    <row r="197" spans="1:2" ht="12.75">
      <c r="A197" s="68">
        <v>0.00149652777777778</v>
      </c>
      <c r="B197" s="101">
        <v>1010.66666666667</v>
      </c>
    </row>
    <row r="198" spans="1:2" ht="12.75">
      <c r="A198" s="68">
        <v>0.00149768518518518</v>
      </c>
      <c r="B198" s="101">
        <v>1009.16666666667</v>
      </c>
    </row>
    <row r="199" spans="1:2" ht="12.75">
      <c r="A199" s="68">
        <v>0.00149884259259259</v>
      </c>
      <c r="B199" s="101">
        <v>1007.66666666667</v>
      </c>
    </row>
    <row r="200" spans="1:2" ht="12.75">
      <c r="A200" s="68">
        <v>0.0015</v>
      </c>
      <c r="B200" s="101">
        <v>1006.16666666667</v>
      </c>
    </row>
    <row r="201" spans="1:2" ht="12.75">
      <c r="A201" s="68">
        <v>0.00150115740740741</v>
      </c>
      <c r="B201" s="101">
        <v>1004.66666666667</v>
      </c>
    </row>
    <row r="202" spans="1:2" ht="12.75">
      <c r="A202" s="68">
        <v>0.00150231481481481</v>
      </c>
      <c r="B202" s="101">
        <v>1003.16666666667</v>
      </c>
    </row>
    <row r="203" spans="1:2" ht="12.75">
      <c r="A203" s="68">
        <v>0.00150347222222222</v>
      </c>
      <c r="B203" s="101">
        <v>1001.66666666667</v>
      </c>
    </row>
    <row r="204" spans="1:2" ht="12.75">
      <c r="A204" s="68">
        <v>0.00150462962962963</v>
      </c>
      <c r="B204" s="101">
        <v>1000.16666666667</v>
      </c>
    </row>
    <row r="205" spans="1:2" ht="12.75">
      <c r="A205" s="68">
        <v>0.00150578703703704</v>
      </c>
      <c r="B205" s="101">
        <v>998.666666666667</v>
      </c>
    </row>
    <row r="206" spans="1:2" ht="12.75">
      <c r="A206" s="68">
        <v>0.00150694444444444</v>
      </c>
      <c r="B206" s="101">
        <v>997.166666666667</v>
      </c>
    </row>
    <row r="207" spans="1:2" ht="12.75">
      <c r="A207" s="68">
        <v>0.00150810185185185</v>
      </c>
      <c r="B207" s="101">
        <v>995.666666666667</v>
      </c>
    </row>
    <row r="208" spans="1:2" ht="12.75">
      <c r="A208" s="68">
        <v>0.00150925925925926</v>
      </c>
      <c r="B208" s="101">
        <v>994.166666666667</v>
      </c>
    </row>
    <row r="209" spans="1:2" ht="12.75">
      <c r="A209" s="68">
        <v>0.00151041666666667</v>
      </c>
      <c r="B209" s="101">
        <v>992.666666666667</v>
      </c>
    </row>
    <row r="210" spans="1:2" ht="12.75">
      <c r="A210" s="68">
        <v>0.00151157407407407</v>
      </c>
      <c r="B210" s="101">
        <v>991.166666666667</v>
      </c>
    </row>
    <row r="211" spans="1:2" ht="12.75">
      <c r="A211" s="68">
        <v>0.00151273148148148</v>
      </c>
      <c r="B211" s="101">
        <v>989.666666666667</v>
      </c>
    </row>
    <row r="212" spans="1:2" ht="12.75">
      <c r="A212" s="68">
        <v>0.00151388888888889</v>
      </c>
      <c r="B212" s="101">
        <v>988.166666666667</v>
      </c>
    </row>
    <row r="213" spans="1:2" ht="12.75">
      <c r="A213" s="68">
        <v>0.0015150462962963</v>
      </c>
      <c r="B213" s="101">
        <v>986.666666666667</v>
      </c>
    </row>
    <row r="214" spans="1:2" ht="12.75">
      <c r="A214" s="68">
        <v>0.0015162037037037</v>
      </c>
      <c r="B214" s="101">
        <v>985.166666666667</v>
      </c>
    </row>
    <row r="215" spans="1:2" ht="12.75">
      <c r="A215" s="68">
        <v>0.00151736111111111</v>
      </c>
      <c r="B215" s="101">
        <v>983.666666666667</v>
      </c>
    </row>
    <row r="216" spans="1:2" ht="12.75">
      <c r="A216" s="68">
        <v>0.00151851851851852</v>
      </c>
      <c r="B216" s="101">
        <v>982.166666666667</v>
      </c>
    </row>
    <row r="217" spans="1:2" ht="12.75">
      <c r="A217" s="68">
        <v>0.00151967592592592</v>
      </c>
      <c r="B217" s="101">
        <v>980.666666666667</v>
      </c>
    </row>
    <row r="218" spans="1:2" ht="12.75">
      <c r="A218" s="68">
        <v>0.00152083333333333</v>
      </c>
      <c r="B218" s="101">
        <v>979.166666666667</v>
      </c>
    </row>
    <row r="219" spans="1:2" ht="12.75">
      <c r="A219" s="68">
        <v>0.00152199074074074</v>
      </c>
      <c r="B219" s="101">
        <v>977.666666666667</v>
      </c>
    </row>
    <row r="220" spans="1:2" ht="12.75">
      <c r="A220" s="68">
        <v>0.00152314814814815</v>
      </c>
      <c r="B220" s="101">
        <v>976.166666666667</v>
      </c>
    </row>
    <row r="221" spans="1:2" ht="12.75">
      <c r="A221" s="68">
        <v>0.00152430555555555</v>
      </c>
      <c r="B221" s="101">
        <v>974.666666666667</v>
      </c>
    </row>
    <row r="222" spans="1:2" ht="12.75">
      <c r="A222" s="68">
        <v>0.00152546296296296</v>
      </c>
      <c r="B222" s="101">
        <v>973.166666666667</v>
      </c>
    </row>
    <row r="223" spans="1:2" ht="12.75">
      <c r="A223" s="68">
        <v>0.00152662037037037</v>
      </c>
      <c r="B223" s="101">
        <v>971.666666666667</v>
      </c>
    </row>
    <row r="224" spans="1:2" ht="12.75">
      <c r="A224" s="68">
        <v>0.00152777777777778</v>
      </c>
      <c r="B224" s="101">
        <v>970.166666666667</v>
      </c>
    </row>
    <row r="225" spans="1:2" ht="12.75">
      <c r="A225" s="68">
        <v>0.00152893518518518</v>
      </c>
      <c r="B225" s="101">
        <v>968.666666666667</v>
      </c>
    </row>
    <row r="226" spans="1:2" ht="12.75">
      <c r="A226" s="68">
        <v>0.00153009259259259</v>
      </c>
      <c r="B226" s="101">
        <v>967.166666666667</v>
      </c>
    </row>
    <row r="227" spans="1:2" ht="12.75">
      <c r="A227" s="68">
        <v>0.00153125</v>
      </c>
      <c r="B227" s="101">
        <v>965.666666666667</v>
      </c>
    </row>
    <row r="228" spans="1:2" ht="12.75">
      <c r="A228" s="68">
        <v>0.00153240740740741</v>
      </c>
      <c r="B228" s="101">
        <v>964.166666666667</v>
      </c>
    </row>
    <row r="229" spans="1:2" ht="12.75">
      <c r="A229" s="68">
        <v>0.00153356481481481</v>
      </c>
      <c r="B229" s="101">
        <v>962.666666666667</v>
      </c>
    </row>
    <row r="230" spans="1:2" ht="12.75">
      <c r="A230" s="68">
        <v>0.00153472222222222</v>
      </c>
      <c r="B230" s="101">
        <v>961.166666666667</v>
      </c>
    </row>
    <row r="231" spans="1:2" ht="12.75">
      <c r="A231" s="68">
        <v>0.00153587962962963</v>
      </c>
      <c r="B231" s="101">
        <v>959.666666666667</v>
      </c>
    </row>
    <row r="232" spans="1:2" ht="12.75">
      <c r="A232" s="68">
        <v>0.00153703703703704</v>
      </c>
      <c r="B232" s="101">
        <v>958.166666666667</v>
      </c>
    </row>
    <row r="233" spans="1:2" ht="12.75">
      <c r="A233" s="68">
        <v>0.00153819444444444</v>
      </c>
      <c r="B233" s="101">
        <v>956.666666666667</v>
      </c>
    </row>
    <row r="234" spans="1:2" ht="12.75">
      <c r="A234" s="68">
        <v>0.00153935185185185</v>
      </c>
      <c r="B234" s="101">
        <v>955.166666666667</v>
      </c>
    </row>
    <row r="235" spans="1:2" ht="12.75">
      <c r="A235" s="68">
        <v>0.00154050925925926</v>
      </c>
      <c r="B235" s="101">
        <v>953.666666666667</v>
      </c>
    </row>
    <row r="236" spans="1:2" ht="12.75">
      <c r="A236" s="68">
        <v>0.00154166666666667</v>
      </c>
      <c r="B236" s="101">
        <v>952.166666666667</v>
      </c>
    </row>
    <row r="237" spans="1:2" ht="12.75">
      <c r="A237" s="68">
        <v>0.00154282407407407</v>
      </c>
      <c r="B237" s="101">
        <v>950.666666666667</v>
      </c>
    </row>
    <row r="238" spans="1:2" ht="12.75">
      <c r="A238" s="68">
        <v>0.00154398148148148</v>
      </c>
      <c r="B238" s="101">
        <v>949.166666666667</v>
      </c>
    </row>
    <row r="239" spans="1:2" ht="12.75">
      <c r="A239" s="68">
        <v>0.00154513888888889</v>
      </c>
      <c r="B239" s="101">
        <v>947.666666666667</v>
      </c>
    </row>
    <row r="240" spans="1:2" ht="12.75">
      <c r="A240" s="68">
        <v>0.00154629629629629</v>
      </c>
      <c r="B240" s="101">
        <v>946.166666666667</v>
      </c>
    </row>
    <row r="241" spans="1:2" ht="12.75">
      <c r="A241" s="68">
        <v>0.0015474537037037</v>
      </c>
      <c r="B241" s="101">
        <v>944.666666666667</v>
      </c>
    </row>
    <row r="242" spans="1:2" ht="12.75">
      <c r="A242" s="68">
        <v>0.00154861111111111</v>
      </c>
      <c r="B242" s="101">
        <v>943.166666666667</v>
      </c>
    </row>
    <row r="243" spans="1:2" ht="12.75">
      <c r="A243" s="68">
        <v>0.00154976851851852</v>
      </c>
      <c r="B243" s="101">
        <v>941.666666666667</v>
      </c>
    </row>
    <row r="244" spans="1:2" ht="12.75">
      <c r="A244" s="68">
        <v>0.00155092592592592</v>
      </c>
      <c r="B244" s="101">
        <v>940.166666666667</v>
      </c>
    </row>
    <row r="245" spans="1:2" ht="12.75">
      <c r="A245" s="68">
        <v>0.00155208333333333</v>
      </c>
      <c r="B245" s="101">
        <v>938.666666666667</v>
      </c>
    </row>
    <row r="246" spans="1:2" ht="12.75">
      <c r="A246" s="68">
        <v>0.00155324074074074</v>
      </c>
      <c r="B246" s="101">
        <v>937.166666666667</v>
      </c>
    </row>
    <row r="247" spans="1:2" ht="12.75">
      <c r="A247" s="68">
        <v>0.00155439814814815</v>
      </c>
      <c r="B247" s="101">
        <v>935.666666666667</v>
      </c>
    </row>
    <row r="248" spans="1:2" ht="12.75">
      <c r="A248" s="68">
        <v>0.00155555555555555</v>
      </c>
      <c r="B248" s="101">
        <v>934.166666666667</v>
      </c>
    </row>
    <row r="249" spans="1:2" ht="12.75">
      <c r="A249" s="68">
        <v>0.00155671296296296</v>
      </c>
      <c r="B249" s="101">
        <v>932.666666666667</v>
      </c>
    </row>
    <row r="250" spans="1:2" ht="12.75">
      <c r="A250" s="68">
        <v>0.00155787037037037</v>
      </c>
      <c r="B250" s="101">
        <v>931.166666666667</v>
      </c>
    </row>
    <row r="251" spans="1:2" ht="12.75">
      <c r="A251" s="68">
        <v>0.00155902777777778</v>
      </c>
      <c r="B251" s="101">
        <v>929.666666666667</v>
      </c>
    </row>
    <row r="252" spans="1:2" ht="12.75">
      <c r="A252" s="68">
        <v>0.00156018518518518</v>
      </c>
      <c r="B252" s="101">
        <v>928.166666666667</v>
      </c>
    </row>
    <row r="253" spans="1:2" ht="12.75">
      <c r="A253" s="68">
        <v>0.00156134259259259</v>
      </c>
      <c r="B253" s="101">
        <v>926.666666666667</v>
      </c>
    </row>
    <row r="254" spans="1:2" ht="12.75">
      <c r="A254" s="68">
        <v>0.0015625</v>
      </c>
      <c r="B254" s="101">
        <v>925.166666666667</v>
      </c>
    </row>
    <row r="255" spans="1:2" ht="12.75">
      <c r="A255" s="68">
        <v>0.00156365740740741</v>
      </c>
      <c r="B255" s="101">
        <v>923.666666666667</v>
      </c>
    </row>
    <row r="256" spans="1:2" ht="12.75">
      <c r="A256" s="68">
        <v>0.00156481481481481</v>
      </c>
      <c r="B256" s="101">
        <v>922.166666666667</v>
      </c>
    </row>
    <row r="257" spans="1:2" ht="12.75">
      <c r="A257" s="68">
        <v>0.00156597222222222</v>
      </c>
      <c r="B257" s="101">
        <v>920.666666666667</v>
      </c>
    </row>
    <row r="258" spans="1:2" ht="12.75">
      <c r="A258" s="68">
        <v>0.00156712962962963</v>
      </c>
      <c r="B258" s="101">
        <v>919.166666666667</v>
      </c>
    </row>
    <row r="259" spans="1:2" ht="12.75">
      <c r="A259" s="68">
        <v>0.00156828703703704</v>
      </c>
      <c r="B259" s="101">
        <v>917.666666666667</v>
      </c>
    </row>
    <row r="260" spans="1:2" ht="12.75">
      <c r="A260" s="68">
        <v>0.00156944444444444</v>
      </c>
      <c r="B260" s="101">
        <v>916.166666666667</v>
      </c>
    </row>
    <row r="261" spans="1:2" ht="12.75">
      <c r="A261" s="68">
        <v>0.00157060185185185</v>
      </c>
      <c r="B261" s="101">
        <v>914.666666666667</v>
      </c>
    </row>
    <row r="262" spans="1:2" ht="12.75">
      <c r="A262" s="68">
        <v>0.00157175925925926</v>
      </c>
      <c r="B262" s="101">
        <v>913.166666666667</v>
      </c>
    </row>
    <row r="263" spans="1:2" ht="12.75">
      <c r="A263" s="68">
        <v>0.00157291666666667</v>
      </c>
      <c r="B263" s="101">
        <v>911.666666666667</v>
      </c>
    </row>
    <row r="264" spans="1:2" ht="12.75">
      <c r="A264" s="68">
        <v>0.00157407407407407</v>
      </c>
      <c r="B264" s="101">
        <v>910.166666666667</v>
      </c>
    </row>
    <row r="265" spans="1:2" ht="12.75">
      <c r="A265" s="68">
        <v>0.00157523148148148</v>
      </c>
      <c r="B265" s="101">
        <v>908.666666666667</v>
      </c>
    </row>
    <row r="266" spans="1:2" ht="12.75">
      <c r="A266" s="68">
        <v>0.00157638888888889</v>
      </c>
      <c r="B266" s="101">
        <v>907.166666666667</v>
      </c>
    </row>
    <row r="267" spans="1:2" ht="12.75">
      <c r="A267" s="68">
        <v>0.00157754629629629</v>
      </c>
      <c r="B267" s="101">
        <v>905.666666666667</v>
      </c>
    </row>
    <row r="268" spans="1:2" ht="12.75">
      <c r="A268" s="68">
        <v>0.0015787037037037</v>
      </c>
      <c r="B268" s="101">
        <v>904.166666666667</v>
      </c>
    </row>
    <row r="269" spans="1:2" ht="12.75">
      <c r="A269" s="68">
        <v>0.00157986111111111</v>
      </c>
      <c r="B269" s="101">
        <v>902.666666666667</v>
      </c>
    </row>
    <row r="270" spans="1:2" ht="12.75">
      <c r="A270" s="68">
        <v>0.00158101851851852</v>
      </c>
      <c r="B270" s="101">
        <v>901.166666666667</v>
      </c>
    </row>
    <row r="271" spans="1:2" ht="12.75">
      <c r="A271" s="68">
        <v>0.00158217592592592</v>
      </c>
      <c r="B271" s="101">
        <v>899.666666666667</v>
      </c>
    </row>
    <row r="272" spans="1:2" ht="12.75">
      <c r="A272" s="68">
        <v>0.00158333333333333</v>
      </c>
      <c r="B272" s="101">
        <v>898.166666666667</v>
      </c>
    </row>
    <row r="273" spans="1:2" ht="12.75">
      <c r="A273" s="68">
        <v>0.00158449074074074</v>
      </c>
      <c r="B273" s="101">
        <v>896.666666666667</v>
      </c>
    </row>
    <row r="274" spans="1:2" ht="12.75">
      <c r="A274" s="68">
        <v>0.00158564814814815</v>
      </c>
      <c r="B274" s="101">
        <v>895.166666666667</v>
      </c>
    </row>
    <row r="275" spans="1:2" ht="12.75">
      <c r="A275" s="68">
        <v>0.00158680555555555</v>
      </c>
      <c r="B275" s="101">
        <v>893.666666666667</v>
      </c>
    </row>
    <row r="276" spans="1:2" ht="12.75">
      <c r="A276" s="68">
        <v>0.00158796296296296</v>
      </c>
      <c r="B276" s="101">
        <v>892.166666666667</v>
      </c>
    </row>
    <row r="277" spans="1:2" ht="12.75">
      <c r="A277" s="68">
        <v>0.00158912037037037</v>
      </c>
      <c r="B277" s="101">
        <v>890.666666666667</v>
      </c>
    </row>
    <row r="278" spans="1:2" ht="12.75">
      <c r="A278" s="68">
        <v>0.00159027777777778</v>
      </c>
      <c r="B278" s="101">
        <v>889.166666666667</v>
      </c>
    </row>
    <row r="279" spans="1:2" ht="12.75">
      <c r="A279" s="68">
        <v>0.00159143518518518</v>
      </c>
      <c r="B279" s="101">
        <v>887.666666666667</v>
      </c>
    </row>
    <row r="280" spans="1:2" ht="12.75">
      <c r="A280" s="68">
        <v>0.00159259259259259</v>
      </c>
      <c r="B280" s="101">
        <v>886.166666666667</v>
      </c>
    </row>
    <row r="281" spans="1:2" ht="12.75">
      <c r="A281" s="68">
        <v>0.00159375</v>
      </c>
      <c r="B281" s="101">
        <v>884.666666666667</v>
      </c>
    </row>
    <row r="282" spans="1:2" ht="12.75">
      <c r="A282" s="68">
        <v>0.00159490740740741</v>
      </c>
      <c r="B282" s="101">
        <v>883.166666666667</v>
      </c>
    </row>
    <row r="283" spans="1:2" ht="12.75">
      <c r="A283" s="68">
        <v>0.00159606481481481</v>
      </c>
      <c r="B283" s="101">
        <v>881.666666666667</v>
      </c>
    </row>
    <row r="284" spans="1:2" ht="12.75">
      <c r="A284" s="68">
        <v>0.00159722222222222</v>
      </c>
      <c r="B284" s="101">
        <v>880.166666666667</v>
      </c>
    </row>
    <row r="285" spans="1:2" ht="12.75">
      <c r="A285" s="68">
        <v>0.00159837962962963</v>
      </c>
      <c r="B285" s="101">
        <v>878.666666666667</v>
      </c>
    </row>
    <row r="286" spans="1:2" ht="12.75">
      <c r="A286" s="68">
        <v>0.00159953703703704</v>
      </c>
      <c r="B286" s="101">
        <v>877.166666666667</v>
      </c>
    </row>
    <row r="287" spans="1:2" ht="12.75">
      <c r="A287" s="68">
        <v>0.00160069444444444</v>
      </c>
      <c r="B287" s="101">
        <v>875.666666666667</v>
      </c>
    </row>
    <row r="288" spans="1:2" ht="12.75">
      <c r="A288" s="68">
        <v>0.00160185185185185</v>
      </c>
      <c r="B288" s="101">
        <v>874.166666666667</v>
      </c>
    </row>
    <row r="289" spans="1:2" ht="12.75">
      <c r="A289" s="68">
        <v>0.00160300925925926</v>
      </c>
      <c r="B289" s="101">
        <v>872.666666666667</v>
      </c>
    </row>
    <row r="290" spans="1:2" ht="12.75">
      <c r="A290" s="68">
        <v>0.00160416666666667</v>
      </c>
      <c r="B290" s="101">
        <v>871.166666666667</v>
      </c>
    </row>
    <row r="291" spans="1:2" ht="12.75">
      <c r="A291" s="68">
        <v>0.00160532407407407</v>
      </c>
      <c r="B291" s="101">
        <v>869.666666666667</v>
      </c>
    </row>
    <row r="292" spans="1:2" ht="12.75">
      <c r="A292" s="68">
        <v>0.00160648148148148</v>
      </c>
      <c r="B292" s="101">
        <v>868.166666666667</v>
      </c>
    </row>
    <row r="293" spans="1:2" ht="12.75">
      <c r="A293" s="68">
        <v>0.00160763888888889</v>
      </c>
      <c r="B293" s="101">
        <v>866.666666666667</v>
      </c>
    </row>
    <row r="294" spans="1:2" ht="12.75">
      <c r="A294" s="68">
        <v>0.00160879629629629</v>
      </c>
      <c r="B294" s="101">
        <v>865.166666666667</v>
      </c>
    </row>
    <row r="295" spans="1:2" ht="12.75">
      <c r="A295" s="68">
        <v>0.0016099537037037</v>
      </c>
      <c r="B295" s="101">
        <v>863.666666666667</v>
      </c>
    </row>
    <row r="296" spans="1:2" ht="12.75">
      <c r="A296" s="68">
        <v>0.00161111111111111</v>
      </c>
      <c r="B296" s="101">
        <v>862.166666666667</v>
      </c>
    </row>
    <row r="297" spans="1:2" ht="12.75">
      <c r="A297" s="68">
        <v>0.00161226851851852</v>
      </c>
      <c r="B297" s="101">
        <v>860.666666666667</v>
      </c>
    </row>
    <row r="298" spans="1:2" ht="12.75">
      <c r="A298" s="68">
        <v>0.00161342592592592</v>
      </c>
      <c r="B298" s="101">
        <v>859.166666666667</v>
      </c>
    </row>
    <row r="299" spans="1:2" ht="12.75">
      <c r="A299" s="68">
        <v>0.00161458333333333</v>
      </c>
      <c r="B299" s="101">
        <v>857.666666666667</v>
      </c>
    </row>
    <row r="300" spans="1:2" ht="12.75">
      <c r="A300" s="68">
        <v>0.00161574074074074</v>
      </c>
      <c r="B300" s="101">
        <v>856.166666666667</v>
      </c>
    </row>
    <row r="301" spans="1:2" ht="12.75">
      <c r="A301" s="68">
        <v>0.00161689814814815</v>
      </c>
      <c r="B301" s="101">
        <v>854.666666666667</v>
      </c>
    </row>
    <row r="302" spans="1:2" ht="12.75">
      <c r="A302" s="68">
        <v>0.00161805555555555</v>
      </c>
      <c r="B302" s="101">
        <v>853.166666666667</v>
      </c>
    </row>
    <row r="303" spans="1:2" ht="12.75">
      <c r="A303" s="68">
        <v>0.00161921296296296</v>
      </c>
      <c r="B303" s="101">
        <v>851.666666666667</v>
      </c>
    </row>
    <row r="304" spans="1:2" ht="12.75">
      <c r="A304" s="68">
        <v>0.00162037037037037</v>
      </c>
      <c r="B304" s="101">
        <v>850.166666666667</v>
      </c>
    </row>
    <row r="305" spans="1:2" ht="12.75">
      <c r="A305" s="68">
        <v>0.00162152777777778</v>
      </c>
      <c r="B305" s="101">
        <v>848.666666666667</v>
      </c>
    </row>
    <row r="306" spans="1:2" ht="12.75">
      <c r="A306" s="68">
        <v>0.00162268518518518</v>
      </c>
      <c r="B306" s="101">
        <v>847.166666666667</v>
      </c>
    </row>
    <row r="307" spans="1:2" ht="12.75">
      <c r="A307" s="68">
        <v>0.00162384259259259</v>
      </c>
      <c r="B307" s="101">
        <v>845.666666666667</v>
      </c>
    </row>
    <row r="308" spans="1:2" ht="12.75">
      <c r="A308" s="68">
        <v>0.001625</v>
      </c>
      <c r="B308" s="101">
        <v>844.166666666667</v>
      </c>
    </row>
    <row r="309" spans="1:2" ht="12.75">
      <c r="A309" s="68">
        <v>0.00162615740740741</v>
      </c>
      <c r="B309" s="101">
        <v>842.666666666667</v>
      </c>
    </row>
    <row r="310" spans="1:2" ht="12.75">
      <c r="A310" s="68">
        <v>0.00162731481481481</v>
      </c>
      <c r="B310" s="101">
        <v>841.166666666667</v>
      </c>
    </row>
    <row r="311" spans="1:2" ht="12.75">
      <c r="A311" s="68">
        <v>0.00162847222222222</v>
      </c>
      <c r="B311" s="101">
        <v>839.666666666667</v>
      </c>
    </row>
    <row r="312" spans="1:2" ht="12.75">
      <c r="A312" s="68">
        <v>0.00162962962962963</v>
      </c>
      <c r="B312" s="101">
        <v>838.166666666667</v>
      </c>
    </row>
    <row r="313" spans="1:2" ht="12.75">
      <c r="A313" s="68">
        <v>0.00163078703703704</v>
      </c>
      <c r="B313" s="101">
        <v>836.666666666667</v>
      </c>
    </row>
    <row r="314" spans="1:2" ht="12.75">
      <c r="A314" s="68">
        <v>0.00163194444444444</v>
      </c>
      <c r="B314" s="101">
        <v>835.166666666667</v>
      </c>
    </row>
    <row r="315" spans="1:2" ht="12.75">
      <c r="A315" s="68">
        <v>0.00163310185185185</v>
      </c>
      <c r="B315" s="101">
        <v>833.666666666667</v>
      </c>
    </row>
    <row r="316" spans="1:2" ht="12.75">
      <c r="A316" s="68">
        <v>0.00163425925925926</v>
      </c>
      <c r="B316" s="101">
        <v>832.166666666667</v>
      </c>
    </row>
    <row r="317" spans="1:2" ht="12.75">
      <c r="A317" s="68">
        <v>0.00163541666666666</v>
      </c>
      <c r="B317" s="101">
        <v>830.666666666667</v>
      </c>
    </row>
    <row r="318" spans="1:2" ht="12.75">
      <c r="A318" s="68">
        <v>0.00163657407407407</v>
      </c>
      <c r="B318" s="101">
        <v>829.166666666667</v>
      </c>
    </row>
    <row r="319" spans="1:2" ht="12.75">
      <c r="A319" s="68">
        <v>0.00163773148148148</v>
      </c>
      <c r="B319" s="101">
        <v>827.666666666667</v>
      </c>
    </row>
    <row r="320" spans="1:2" ht="12.75">
      <c r="A320" s="68">
        <v>0.00163888888888889</v>
      </c>
      <c r="B320" s="101">
        <v>826.166666666667</v>
      </c>
    </row>
    <row r="321" spans="1:2" ht="12.75">
      <c r="A321" s="68">
        <v>0.00164004629629629</v>
      </c>
      <c r="B321" s="101">
        <v>824.666666666667</v>
      </c>
    </row>
    <row r="322" spans="1:2" ht="12.75">
      <c r="A322" s="68">
        <v>0.0016412037037037</v>
      </c>
      <c r="B322" s="101">
        <v>823.166666666667</v>
      </c>
    </row>
    <row r="323" spans="1:2" ht="12.75">
      <c r="A323" s="68">
        <v>0.00164236111111111</v>
      </c>
      <c r="B323" s="101">
        <v>821.666666666667</v>
      </c>
    </row>
    <row r="324" spans="1:2" ht="12.75">
      <c r="A324" s="68">
        <v>0.00164351851851852</v>
      </c>
      <c r="B324" s="101">
        <v>820.166666666667</v>
      </c>
    </row>
    <row r="325" spans="1:2" ht="12.75">
      <c r="A325" s="68">
        <v>0.00164467592592592</v>
      </c>
      <c r="B325" s="101">
        <v>818.666666666667</v>
      </c>
    </row>
    <row r="326" spans="1:2" ht="12.75">
      <c r="A326" s="68">
        <v>0.00164583333333333</v>
      </c>
      <c r="B326" s="101">
        <v>817.166666666667</v>
      </c>
    </row>
    <row r="327" spans="1:2" ht="12.75">
      <c r="A327" s="68">
        <v>0.00164699074074074</v>
      </c>
      <c r="B327" s="101">
        <v>815.666666666667</v>
      </c>
    </row>
    <row r="328" spans="1:2" ht="12.75">
      <c r="A328" s="68">
        <v>0.00164814814814815</v>
      </c>
      <c r="B328" s="101">
        <v>814.166666666667</v>
      </c>
    </row>
    <row r="329" spans="1:2" ht="12.75">
      <c r="A329" s="68">
        <v>0.00164930555555555</v>
      </c>
      <c r="B329" s="101">
        <v>812.666666666667</v>
      </c>
    </row>
    <row r="330" spans="1:2" ht="12.75">
      <c r="A330" s="68">
        <v>0.00165046296296296</v>
      </c>
      <c r="B330" s="101">
        <v>811.166666666667</v>
      </c>
    </row>
    <row r="331" spans="1:2" ht="12.75">
      <c r="A331" s="68">
        <v>0.00165162037037037</v>
      </c>
      <c r="B331" s="101">
        <v>809.666666666667</v>
      </c>
    </row>
    <row r="332" spans="1:2" ht="12.75">
      <c r="A332" s="68">
        <v>0.00165277777777778</v>
      </c>
      <c r="B332" s="101">
        <v>808.166666666667</v>
      </c>
    </row>
    <row r="333" spans="1:2" ht="12.75">
      <c r="A333" s="68">
        <v>0.00165393518518518</v>
      </c>
      <c r="B333" s="101">
        <v>806.666666666667</v>
      </c>
    </row>
    <row r="334" spans="1:2" ht="12.75">
      <c r="A334" s="68">
        <v>0.00165509259259259</v>
      </c>
      <c r="B334" s="101">
        <v>805.166666666667</v>
      </c>
    </row>
    <row r="335" spans="1:2" ht="12.75">
      <c r="A335" s="68">
        <v>0.00165625</v>
      </c>
      <c r="B335" s="101">
        <v>803.666666666667</v>
      </c>
    </row>
    <row r="336" spans="1:2" ht="12.75">
      <c r="A336" s="68">
        <v>0.00165740740740741</v>
      </c>
      <c r="B336" s="101">
        <v>802.166666666667</v>
      </c>
    </row>
    <row r="337" spans="1:2" ht="12.75">
      <c r="A337" s="68">
        <v>0.00165856481481481</v>
      </c>
      <c r="B337" s="101">
        <v>800.666666666667</v>
      </c>
    </row>
    <row r="338" spans="1:2" ht="12.75">
      <c r="A338" s="68">
        <v>0.00165972222222222</v>
      </c>
      <c r="B338" s="101">
        <v>799.166666666667</v>
      </c>
    </row>
    <row r="339" spans="1:2" ht="12.75">
      <c r="A339" s="68">
        <v>0.00166087962962963</v>
      </c>
      <c r="B339" s="101">
        <v>797.666666666667</v>
      </c>
    </row>
    <row r="340" spans="1:2" ht="12.75">
      <c r="A340" s="68">
        <v>0.00166203703703704</v>
      </c>
      <c r="B340" s="101">
        <v>796.166666666667</v>
      </c>
    </row>
    <row r="341" spans="1:2" ht="12.75">
      <c r="A341" s="68">
        <v>0.00166319444444444</v>
      </c>
      <c r="B341" s="101">
        <v>794.666666666667</v>
      </c>
    </row>
    <row r="342" spans="1:2" ht="12.75">
      <c r="A342" s="68">
        <v>0.00166435185185185</v>
      </c>
      <c r="B342" s="101">
        <v>793.166666666667</v>
      </c>
    </row>
    <row r="343" spans="1:2" ht="12.75">
      <c r="A343" s="68">
        <v>0.00166550925925926</v>
      </c>
      <c r="B343" s="101">
        <v>791.666666666667</v>
      </c>
    </row>
    <row r="344" spans="1:2" ht="12.75">
      <c r="A344" s="68">
        <v>0.00166666666666666</v>
      </c>
      <c r="B344" s="101">
        <v>790.166666666667</v>
      </c>
    </row>
    <row r="345" spans="1:2" ht="12.75">
      <c r="A345" s="68">
        <v>0.00166782407407407</v>
      </c>
      <c r="B345" s="101">
        <v>788.666666666667</v>
      </c>
    </row>
    <row r="346" spans="1:2" ht="12.75">
      <c r="A346" s="68">
        <v>0.00166898148148148</v>
      </c>
      <c r="B346" s="101">
        <v>787.166666666667</v>
      </c>
    </row>
    <row r="347" spans="1:2" ht="12.75">
      <c r="A347" s="68">
        <v>0.00167013888888889</v>
      </c>
      <c r="B347" s="101">
        <v>785.666666666667</v>
      </c>
    </row>
    <row r="348" spans="1:2" ht="12.75">
      <c r="A348" s="68">
        <v>0.00167129629629629</v>
      </c>
      <c r="B348" s="101">
        <v>784.166666666667</v>
      </c>
    </row>
    <row r="349" spans="1:2" ht="12.75">
      <c r="A349" s="68">
        <v>0.0016724537037037</v>
      </c>
      <c r="B349" s="101">
        <v>782.666666666667</v>
      </c>
    </row>
    <row r="350" spans="1:2" ht="12.75">
      <c r="A350" s="68">
        <v>0.00167361111111111</v>
      </c>
      <c r="B350" s="101">
        <v>781.166666666667</v>
      </c>
    </row>
    <row r="351" spans="1:2" ht="12.75">
      <c r="A351" s="68">
        <v>0.00167476851851852</v>
      </c>
      <c r="B351" s="101">
        <v>779.666666666667</v>
      </c>
    </row>
    <row r="352" spans="1:2" ht="12.75">
      <c r="A352" s="68">
        <v>0.00167592592592592</v>
      </c>
      <c r="B352" s="101">
        <v>778.166666666667</v>
      </c>
    </row>
    <row r="353" spans="1:2" ht="12.75">
      <c r="A353" s="68">
        <v>0.00167708333333333</v>
      </c>
      <c r="B353" s="101">
        <v>776.666666666667</v>
      </c>
    </row>
    <row r="354" spans="1:2" ht="12.75">
      <c r="A354" s="68">
        <v>0.00167824074074074</v>
      </c>
      <c r="B354" s="101">
        <v>775.166666666667</v>
      </c>
    </row>
    <row r="355" spans="1:2" ht="12.75">
      <c r="A355" s="68">
        <v>0.00167939814814815</v>
      </c>
      <c r="B355" s="101">
        <v>773.666666666667</v>
      </c>
    </row>
    <row r="356" spans="1:2" ht="12.75">
      <c r="A356" s="68">
        <v>0.00168055555555555</v>
      </c>
      <c r="B356" s="101">
        <v>772.166666666667</v>
      </c>
    </row>
    <row r="357" spans="1:2" ht="12.75">
      <c r="A357" s="68">
        <v>0.00168171296296296</v>
      </c>
      <c r="B357" s="101">
        <v>770.666666666667</v>
      </c>
    </row>
    <row r="358" spans="1:2" ht="12.75">
      <c r="A358" s="68">
        <v>0.00168287037037037</v>
      </c>
      <c r="B358" s="101">
        <v>769.166666666667</v>
      </c>
    </row>
    <row r="359" spans="1:2" ht="12.75">
      <c r="A359" s="68">
        <v>0.00168402777777778</v>
      </c>
      <c r="B359" s="101">
        <v>767.666666666667</v>
      </c>
    </row>
    <row r="360" spans="1:2" ht="12.75">
      <c r="A360" s="68">
        <v>0.00168518518518518</v>
      </c>
      <c r="B360" s="101">
        <v>766.166666666667</v>
      </c>
    </row>
    <row r="361" spans="1:2" ht="12.75">
      <c r="A361" s="68">
        <v>0.00168634259259259</v>
      </c>
      <c r="B361" s="101">
        <v>764.666666666667</v>
      </c>
    </row>
    <row r="362" spans="1:2" ht="12.75">
      <c r="A362" s="68">
        <v>0.0016875</v>
      </c>
      <c r="B362" s="101">
        <v>763.166666666667</v>
      </c>
    </row>
    <row r="363" spans="1:2" ht="12.75">
      <c r="A363" s="68">
        <v>0.00168865740740741</v>
      </c>
      <c r="B363" s="101">
        <v>761.666666666667</v>
      </c>
    </row>
    <row r="364" spans="1:2" ht="12.75">
      <c r="A364" s="68">
        <v>0.00168981481481481</v>
      </c>
      <c r="B364" s="101">
        <v>760.166666666667</v>
      </c>
    </row>
    <row r="365" spans="1:2" ht="12.75">
      <c r="A365" s="68">
        <v>0.00169097222222222</v>
      </c>
      <c r="B365" s="101">
        <v>758.666666666667</v>
      </c>
    </row>
    <row r="366" spans="1:2" ht="12.75">
      <c r="A366" s="68">
        <v>0.00169212962962963</v>
      </c>
      <c r="B366" s="101">
        <v>757.166666666667</v>
      </c>
    </row>
    <row r="367" spans="1:2" ht="12.75">
      <c r="A367" s="68">
        <v>0.00169328703703703</v>
      </c>
      <c r="B367" s="101">
        <v>755.666666666667</v>
      </c>
    </row>
    <row r="368" spans="1:2" ht="12.75">
      <c r="A368" s="68">
        <v>0.00169444444444444</v>
      </c>
      <c r="B368" s="101">
        <v>754.166666666667</v>
      </c>
    </row>
    <row r="369" spans="1:2" ht="12.75">
      <c r="A369" s="68">
        <v>0.00169560185185185</v>
      </c>
      <c r="B369" s="101">
        <v>752.666666666667</v>
      </c>
    </row>
    <row r="370" spans="1:2" ht="12.75">
      <c r="A370" s="68">
        <v>0.00169675925925926</v>
      </c>
      <c r="B370" s="101">
        <v>751.166666666667</v>
      </c>
    </row>
    <row r="371" spans="1:2" ht="12.75">
      <c r="A371" s="68">
        <v>0.00169791666666666</v>
      </c>
      <c r="B371" s="101">
        <v>749.666666666667</v>
      </c>
    </row>
    <row r="372" spans="1:2" ht="12.75">
      <c r="A372" s="68">
        <v>0.00169907407407407</v>
      </c>
      <c r="B372" s="101">
        <v>748.166666666667</v>
      </c>
    </row>
    <row r="373" spans="1:2" ht="12.75">
      <c r="A373" s="68">
        <v>0.00170023148148148</v>
      </c>
      <c r="B373" s="101">
        <v>746.666666666667</v>
      </c>
    </row>
    <row r="374" spans="1:2" ht="12.75">
      <c r="A374" s="68">
        <v>0.00170138888888889</v>
      </c>
      <c r="B374" s="101">
        <v>745.166666666667</v>
      </c>
    </row>
    <row r="375" spans="1:2" ht="12.75">
      <c r="A375" s="68">
        <v>0.00170254629629629</v>
      </c>
      <c r="B375" s="101">
        <v>743.666666666667</v>
      </c>
    </row>
    <row r="376" spans="1:2" ht="12.75">
      <c r="A376" s="68">
        <v>0.0017037037037037</v>
      </c>
      <c r="B376" s="101">
        <v>742.166666666667</v>
      </c>
    </row>
    <row r="377" spans="1:2" ht="12.75">
      <c r="A377" s="68">
        <v>0.00170486111111111</v>
      </c>
      <c r="B377" s="101">
        <v>740.666666666667</v>
      </c>
    </row>
    <row r="378" spans="1:2" ht="12.75">
      <c r="A378" s="68">
        <v>0.00170601851851852</v>
      </c>
      <c r="B378" s="101">
        <v>739.166666666667</v>
      </c>
    </row>
    <row r="379" spans="1:2" ht="12.75">
      <c r="A379" s="68">
        <v>0.00170717592592592</v>
      </c>
      <c r="B379" s="101">
        <v>737.666666666667</v>
      </c>
    </row>
    <row r="380" spans="1:2" ht="12.75">
      <c r="A380" s="68">
        <v>0.00170833333333333</v>
      </c>
      <c r="B380" s="101">
        <v>736.166666666667</v>
      </c>
    </row>
    <row r="381" spans="1:2" ht="12.75">
      <c r="A381" s="68">
        <v>0.00170949074074074</v>
      </c>
      <c r="B381" s="101">
        <v>734.666666666667</v>
      </c>
    </row>
    <row r="382" spans="1:2" ht="12.75">
      <c r="A382" s="68">
        <v>0.00171064814814815</v>
      </c>
      <c r="B382" s="101">
        <v>733.166666666667</v>
      </c>
    </row>
    <row r="383" spans="1:2" ht="12.75">
      <c r="A383" s="68">
        <v>0.00171180555555555</v>
      </c>
      <c r="B383" s="101">
        <v>731.666666666667</v>
      </c>
    </row>
    <row r="384" spans="1:2" ht="12.75">
      <c r="A384" s="68">
        <v>0.00171296296296296</v>
      </c>
      <c r="B384" s="101">
        <v>730.166666666667</v>
      </c>
    </row>
    <row r="385" spans="1:2" ht="12.75">
      <c r="A385" s="68">
        <v>0.00171412037037037</v>
      </c>
      <c r="B385" s="101">
        <v>728.666666666667</v>
      </c>
    </row>
    <row r="386" spans="1:2" ht="12.75">
      <c r="A386" s="68">
        <v>0.00171527777777778</v>
      </c>
      <c r="B386" s="101">
        <v>727.166666666667</v>
      </c>
    </row>
    <row r="387" spans="1:2" ht="12.75">
      <c r="A387" s="68">
        <v>0.00171643518518518</v>
      </c>
      <c r="B387" s="101">
        <v>725.666666666667</v>
      </c>
    </row>
    <row r="388" spans="1:2" ht="12.75">
      <c r="A388" s="68">
        <v>0.00171759259259259</v>
      </c>
      <c r="B388" s="101">
        <v>724.166666666667</v>
      </c>
    </row>
    <row r="389" spans="1:2" ht="12.75">
      <c r="A389" s="68">
        <v>0.00171875</v>
      </c>
      <c r="B389" s="101">
        <v>722.666666666667</v>
      </c>
    </row>
    <row r="390" spans="1:2" ht="12.75">
      <c r="A390" s="68">
        <v>0.00171990740740741</v>
      </c>
      <c r="B390" s="101">
        <v>721.166666666667</v>
      </c>
    </row>
    <row r="391" spans="1:2" ht="12.75">
      <c r="A391" s="68">
        <v>0.00172106481481481</v>
      </c>
      <c r="B391" s="101">
        <v>719.666666666667</v>
      </c>
    </row>
    <row r="392" spans="1:2" ht="12.75">
      <c r="A392" s="68">
        <v>0.00172222222222222</v>
      </c>
      <c r="B392" s="101">
        <v>718.166666666667</v>
      </c>
    </row>
    <row r="393" spans="1:2" ht="12.75">
      <c r="A393" s="68">
        <v>0.00172337962962963</v>
      </c>
      <c r="B393" s="101">
        <v>716.666666666667</v>
      </c>
    </row>
    <row r="394" spans="1:2" ht="12.75">
      <c r="A394" s="68">
        <v>0.00172453703703703</v>
      </c>
      <c r="B394" s="101">
        <v>715.166666666667</v>
      </c>
    </row>
    <row r="395" spans="1:2" ht="12.75">
      <c r="A395" s="68">
        <v>0.00172569444444444</v>
      </c>
      <c r="B395" s="101">
        <v>713.666666666667</v>
      </c>
    </row>
    <row r="396" spans="1:2" ht="12.75">
      <c r="A396" s="68">
        <v>0.00172685185185185</v>
      </c>
      <c r="B396" s="101">
        <v>712.166666666667</v>
      </c>
    </row>
    <row r="397" spans="1:2" ht="12.75">
      <c r="A397" s="68">
        <v>0.00172800925925926</v>
      </c>
      <c r="B397" s="101">
        <v>710.666666666667</v>
      </c>
    </row>
    <row r="398" spans="1:2" ht="12.75">
      <c r="A398" s="68">
        <v>0.00172916666666666</v>
      </c>
      <c r="B398" s="101">
        <v>709.166666666667</v>
      </c>
    </row>
    <row r="399" spans="1:2" ht="12.75">
      <c r="A399" s="68">
        <v>0.00173032407407407</v>
      </c>
      <c r="B399" s="101">
        <v>707.666666666667</v>
      </c>
    </row>
    <row r="400" spans="1:2" ht="12.75">
      <c r="A400" s="68">
        <v>0.00173148148148148</v>
      </c>
      <c r="B400" s="101">
        <v>706.166666666667</v>
      </c>
    </row>
    <row r="401" spans="1:2" ht="12.75">
      <c r="A401" s="68">
        <v>0.00173263888888889</v>
      </c>
      <c r="B401" s="101">
        <v>704.666666666667</v>
      </c>
    </row>
    <row r="402" spans="1:2" ht="12.75">
      <c r="A402" s="68">
        <v>0.00173379629629629</v>
      </c>
      <c r="B402" s="101">
        <v>703.166666666667</v>
      </c>
    </row>
    <row r="403" spans="1:2" ht="12.75">
      <c r="A403" s="68">
        <v>0.0017349537037037</v>
      </c>
      <c r="B403" s="101">
        <v>701.666666666667</v>
      </c>
    </row>
    <row r="404" spans="1:2" ht="12.75">
      <c r="A404" s="68">
        <v>0.00173611111111111</v>
      </c>
      <c r="B404" s="101">
        <v>700.166666666667</v>
      </c>
    </row>
    <row r="405" spans="1:2" ht="12.75">
      <c r="A405" s="68">
        <v>0.00173726851851852</v>
      </c>
      <c r="B405" s="101">
        <v>698.666666666667</v>
      </c>
    </row>
    <row r="406" spans="1:2" ht="12.75">
      <c r="A406" s="68">
        <v>0.00173842592592592</v>
      </c>
      <c r="B406" s="101">
        <v>697.166666666667</v>
      </c>
    </row>
    <row r="407" spans="1:2" ht="12.75">
      <c r="A407" s="68">
        <v>0.00173958333333333</v>
      </c>
      <c r="B407" s="101">
        <v>695.666666666667</v>
      </c>
    </row>
    <row r="408" spans="1:2" ht="12.75">
      <c r="A408" s="68">
        <v>0.00174074074074074</v>
      </c>
      <c r="B408" s="101">
        <v>694.166666666667</v>
      </c>
    </row>
    <row r="409" spans="1:2" ht="12.75">
      <c r="A409" s="68">
        <v>0.00174189814814815</v>
      </c>
      <c r="B409" s="101">
        <v>692.666666666667</v>
      </c>
    </row>
    <row r="410" spans="1:2" ht="12.75">
      <c r="A410" s="68">
        <v>0.00174305555555555</v>
      </c>
      <c r="B410" s="101">
        <v>691.166666666667</v>
      </c>
    </row>
    <row r="411" spans="1:2" ht="12.75">
      <c r="A411" s="68">
        <v>0.00174421296296296</v>
      </c>
      <c r="B411" s="101">
        <v>689.666666666667</v>
      </c>
    </row>
    <row r="412" spans="1:2" ht="12.75">
      <c r="A412" s="68">
        <v>0.00174537037037037</v>
      </c>
      <c r="B412" s="101">
        <v>688.166666666667</v>
      </c>
    </row>
    <row r="413" spans="1:2" ht="12.75">
      <c r="A413" s="68">
        <v>0.00174652777777778</v>
      </c>
      <c r="B413" s="101">
        <v>686.666666666667</v>
      </c>
    </row>
    <row r="414" spans="1:2" ht="12.75">
      <c r="A414" s="68">
        <v>0.00174768518518518</v>
      </c>
      <c r="B414" s="101">
        <v>685.166666666667</v>
      </c>
    </row>
    <row r="415" spans="1:2" ht="12.75">
      <c r="A415" s="68">
        <v>0.00174884259259259</v>
      </c>
      <c r="B415" s="101">
        <v>683.666666666667</v>
      </c>
    </row>
    <row r="416" spans="1:2" ht="12.75">
      <c r="A416" s="68">
        <v>0.00175</v>
      </c>
      <c r="B416" s="101">
        <v>682.166666666667</v>
      </c>
    </row>
    <row r="417" spans="1:2" ht="12.75">
      <c r="A417" s="68">
        <v>0.0017511574074074</v>
      </c>
      <c r="B417" s="101">
        <v>680.666666666667</v>
      </c>
    </row>
    <row r="418" spans="1:2" ht="12.75">
      <c r="A418" s="68">
        <v>0.00175231481481481</v>
      </c>
      <c r="B418" s="101">
        <v>679.166666666667</v>
      </c>
    </row>
    <row r="419" spans="1:2" ht="12.75">
      <c r="A419" s="68">
        <v>0.00175347222222222</v>
      </c>
      <c r="B419" s="101">
        <v>677.666666666667</v>
      </c>
    </row>
    <row r="420" spans="1:2" ht="12.75">
      <c r="A420" s="68">
        <v>0.00175462962962963</v>
      </c>
      <c r="B420" s="101">
        <v>676.166666666667</v>
      </c>
    </row>
    <row r="421" spans="1:2" ht="12.75">
      <c r="A421" s="68">
        <v>0.00175578703703703</v>
      </c>
      <c r="B421" s="101">
        <v>674.666666666667</v>
      </c>
    </row>
    <row r="422" spans="1:2" ht="12.75">
      <c r="A422" s="68">
        <v>0.00175694444444444</v>
      </c>
      <c r="B422" s="101">
        <v>673.166666666667</v>
      </c>
    </row>
    <row r="423" spans="1:2" ht="12.75">
      <c r="A423" s="68">
        <v>0.00175810185185185</v>
      </c>
      <c r="B423" s="101">
        <v>671.666666666667</v>
      </c>
    </row>
    <row r="424" spans="1:2" ht="12.75">
      <c r="A424" s="68">
        <v>0.00175925925925926</v>
      </c>
      <c r="B424" s="101">
        <v>670.166666666667</v>
      </c>
    </row>
    <row r="425" spans="1:2" ht="12.75">
      <c r="A425" s="68">
        <v>0.00176041666666666</v>
      </c>
      <c r="B425" s="101">
        <v>668.666666666667</v>
      </c>
    </row>
    <row r="426" spans="1:2" ht="12.75">
      <c r="A426" s="68">
        <v>0.00176157407407407</v>
      </c>
      <c r="B426" s="101">
        <v>667.166666666667</v>
      </c>
    </row>
    <row r="427" spans="1:2" ht="12.75">
      <c r="A427" s="68">
        <v>0.00176273148148148</v>
      </c>
      <c r="B427" s="101">
        <v>665.666666666667</v>
      </c>
    </row>
    <row r="428" spans="1:2" ht="12.75">
      <c r="A428" s="68">
        <v>0.00176388888888889</v>
      </c>
      <c r="B428" s="101">
        <v>664.166666666667</v>
      </c>
    </row>
    <row r="429" spans="1:2" ht="12.75">
      <c r="A429" s="68">
        <v>0.00176504629629629</v>
      </c>
      <c r="B429" s="101">
        <v>662.666666666667</v>
      </c>
    </row>
    <row r="430" spans="1:2" ht="12.75">
      <c r="A430" s="68">
        <v>0.0017662037037037</v>
      </c>
      <c r="B430" s="101">
        <v>661.166666666667</v>
      </c>
    </row>
    <row r="431" spans="1:2" ht="12.75">
      <c r="A431" s="68">
        <v>0.00176736111111111</v>
      </c>
      <c r="B431" s="101">
        <v>659.666666666667</v>
      </c>
    </row>
    <row r="432" spans="1:2" ht="12.75">
      <c r="A432" s="68">
        <v>0.00176851851851852</v>
      </c>
      <c r="B432" s="101">
        <v>658.166666666667</v>
      </c>
    </row>
    <row r="433" spans="1:2" ht="12.75">
      <c r="A433" s="68">
        <v>0.00176967592592592</v>
      </c>
      <c r="B433" s="101">
        <v>656.666666666667</v>
      </c>
    </row>
    <row r="434" spans="1:2" ht="12.75">
      <c r="A434" s="68">
        <v>0.00177083333333333</v>
      </c>
      <c r="B434" s="101">
        <v>655.166666666667</v>
      </c>
    </row>
    <row r="435" spans="1:2" ht="12.75">
      <c r="A435" s="68">
        <v>0.00177199074074074</v>
      </c>
      <c r="B435" s="101">
        <v>653.666666666667</v>
      </c>
    </row>
    <row r="436" spans="1:2" ht="12.75">
      <c r="A436" s="68">
        <v>0.00177314814814815</v>
      </c>
      <c r="B436" s="101">
        <v>652.166666666667</v>
      </c>
    </row>
    <row r="437" spans="1:2" ht="12.75">
      <c r="A437" s="68">
        <v>0.00177430555555555</v>
      </c>
      <c r="B437" s="101">
        <v>650.666666666667</v>
      </c>
    </row>
    <row r="438" spans="1:2" ht="12.75">
      <c r="A438" s="68">
        <v>0.00177546296296296</v>
      </c>
      <c r="B438" s="101">
        <v>649.166666666667</v>
      </c>
    </row>
    <row r="439" spans="1:2" ht="12.75">
      <c r="A439" s="68">
        <v>0.00177662037037037</v>
      </c>
      <c r="B439" s="101">
        <v>647.666666666667</v>
      </c>
    </row>
    <row r="440" spans="1:2" ht="12.75">
      <c r="A440" s="68">
        <v>0.00177777777777778</v>
      </c>
      <c r="B440" s="101">
        <v>646.166666666667</v>
      </c>
    </row>
    <row r="441" spans="1:2" ht="12.75">
      <c r="A441" s="68">
        <v>0.00177893518518518</v>
      </c>
      <c r="B441" s="101">
        <v>644.666666666667</v>
      </c>
    </row>
    <row r="442" spans="1:2" ht="12.75">
      <c r="A442" s="68">
        <v>0.00178009259259259</v>
      </c>
      <c r="B442" s="101">
        <v>643.166666666667</v>
      </c>
    </row>
    <row r="443" spans="1:2" ht="12.75">
      <c r="A443" s="68">
        <v>0.00178125</v>
      </c>
      <c r="B443" s="101">
        <v>641.666666666667</v>
      </c>
    </row>
    <row r="444" spans="1:2" ht="12.75">
      <c r="A444" s="68">
        <v>0.0017824074074074</v>
      </c>
      <c r="B444" s="101">
        <v>640.166666666667</v>
      </c>
    </row>
    <row r="445" spans="1:2" ht="12.75">
      <c r="A445" s="68">
        <v>0.00178356481481481</v>
      </c>
      <c r="B445" s="101">
        <v>638.666666666667</v>
      </c>
    </row>
    <row r="446" spans="1:2" ht="12.75">
      <c r="A446" s="68">
        <v>0.00178472222222222</v>
      </c>
      <c r="B446" s="101">
        <v>637.166666666667</v>
      </c>
    </row>
    <row r="447" spans="1:2" ht="12.75">
      <c r="A447" s="68">
        <v>0.00178587962962963</v>
      </c>
      <c r="B447" s="101">
        <v>635.666666666667</v>
      </c>
    </row>
    <row r="448" spans="1:2" ht="12.75">
      <c r="A448" s="68">
        <v>0.00178703703703703</v>
      </c>
      <c r="B448" s="101">
        <v>634.166666666667</v>
      </c>
    </row>
    <row r="449" spans="1:2" ht="12.75">
      <c r="A449" s="68">
        <v>0.00178819444444444</v>
      </c>
      <c r="B449" s="101">
        <v>632.666666666667</v>
      </c>
    </row>
    <row r="450" spans="1:2" ht="12.75">
      <c r="A450" s="68">
        <v>0.00178935185185185</v>
      </c>
      <c r="B450" s="101">
        <v>631.166666666667</v>
      </c>
    </row>
    <row r="451" spans="1:2" ht="12.75">
      <c r="A451" s="68">
        <v>0.00179050925925926</v>
      </c>
      <c r="B451" s="101">
        <v>629.666666666667</v>
      </c>
    </row>
    <row r="452" spans="1:2" ht="12.75">
      <c r="A452" s="68">
        <v>0.00179166666666666</v>
      </c>
      <c r="B452" s="101">
        <v>628.166666666667</v>
      </c>
    </row>
    <row r="453" spans="1:2" ht="12.75">
      <c r="A453" s="68">
        <v>0.00179282407407407</v>
      </c>
      <c r="B453" s="101">
        <v>626.666666666667</v>
      </c>
    </row>
    <row r="454" spans="1:2" ht="12.75">
      <c r="A454" s="68">
        <v>0.00179398148148148</v>
      </c>
      <c r="B454" s="101">
        <v>625.166666666667</v>
      </c>
    </row>
    <row r="455" spans="1:2" ht="12.75">
      <c r="A455" s="68">
        <v>0.00179513888888889</v>
      </c>
      <c r="B455" s="101">
        <v>623.666666666667</v>
      </c>
    </row>
    <row r="456" spans="1:2" ht="12.75">
      <c r="A456" s="68">
        <v>0.00179629629629629</v>
      </c>
      <c r="B456" s="101">
        <v>622.166666666667</v>
      </c>
    </row>
    <row r="457" spans="1:2" ht="12.75">
      <c r="A457" s="68">
        <v>0.0017974537037037</v>
      </c>
      <c r="B457" s="101">
        <v>620.666666666667</v>
      </c>
    </row>
    <row r="458" spans="1:2" ht="12.75">
      <c r="A458" s="68">
        <v>0.00179861111111111</v>
      </c>
      <c r="B458" s="101">
        <v>619.166666666667</v>
      </c>
    </row>
    <row r="459" spans="1:2" ht="12.75">
      <c r="A459" s="68">
        <v>0.00179976851851852</v>
      </c>
      <c r="B459" s="101">
        <v>617.666666666667</v>
      </c>
    </row>
    <row r="460" spans="1:2" ht="12.75">
      <c r="A460" s="68">
        <v>0.00180092592592592</v>
      </c>
      <c r="B460" s="101">
        <v>616.166666666667</v>
      </c>
    </row>
    <row r="461" spans="1:2" ht="12.75">
      <c r="A461" s="68">
        <v>0.00180208333333333</v>
      </c>
      <c r="B461" s="101">
        <v>614.666666666667</v>
      </c>
    </row>
    <row r="462" spans="1:2" ht="12.75">
      <c r="A462" s="68">
        <v>0.00180324074074074</v>
      </c>
      <c r="B462" s="101">
        <v>613.166666666667</v>
      </c>
    </row>
    <row r="463" spans="1:2" ht="12.75">
      <c r="A463" s="68">
        <v>0.00180439814814815</v>
      </c>
      <c r="B463" s="101">
        <v>611.666666666667</v>
      </c>
    </row>
    <row r="464" spans="1:2" ht="12.75">
      <c r="A464" s="68">
        <v>0.00180555555555555</v>
      </c>
      <c r="B464" s="101">
        <v>610.166666666667</v>
      </c>
    </row>
    <row r="465" spans="1:2" ht="12.75">
      <c r="A465" s="68">
        <v>0.00180671296296296</v>
      </c>
      <c r="B465" s="101">
        <v>608.666666666667</v>
      </c>
    </row>
    <row r="466" spans="1:2" ht="12.75">
      <c r="A466" s="68">
        <v>0.00180787037037037</v>
      </c>
      <c r="B466" s="101">
        <v>607.166666666667</v>
      </c>
    </row>
    <row r="467" spans="1:2" ht="12.75">
      <c r="A467" s="68">
        <v>0.00180902777777777</v>
      </c>
      <c r="B467" s="101">
        <v>605.666666666667</v>
      </c>
    </row>
    <row r="468" spans="1:2" ht="12.75">
      <c r="A468" s="68">
        <v>0.00181018518518518</v>
      </c>
      <c r="B468" s="101">
        <v>604.166666666667</v>
      </c>
    </row>
    <row r="469" spans="1:2" ht="12.75">
      <c r="A469" s="68">
        <v>0.00181134259259259</v>
      </c>
      <c r="B469" s="101">
        <v>602.666666666667</v>
      </c>
    </row>
    <row r="470" spans="1:2" ht="12.75">
      <c r="A470" s="68">
        <v>0.0018125</v>
      </c>
      <c r="B470" s="101">
        <v>601.166666666667</v>
      </c>
    </row>
    <row r="471" spans="1:2" ht="12.75">
      <c r="A471" s="68">
        <v>0.0018136574074074</v>
      </c>
      <c r="B471" s="101">
        <v>599.666666666667</v>
      </c>
    </row>
    <row r="472" spans="1:2" ht="12.75">
      <c r="A472" s="68">
        <v>0.00181481481481481</v>
      </c>
      <c r="B472" s="101">
        <v>598.166666666667</v>
      </c>
    </row>
    <row r="473" spans="1:2" ht="12.75">
      <c r="A473" s="68">
        <v>0.00181597222222222</v>
      </c>
      <c r="B473" s="101">
        <v>596.666666666667</v>
      </c>
    </row>
    <row r="474" spans="1:2" ht="12.75">
      <c r="A474" s="68">
        <v>0.00181712962962963</v>
      </c>
      <c r="B474" s="101">
        <v>595.166666666667</v>
      </c>
    </row>
    <row r="475" spans="1:2" ht="12.75">
      <c r="A475" s="68">
        <v>0.00181828703703703</v>
      </c>
      <c r="B475" s="101">
        <v>593.666666666667</v>
      </c>
    </row>
    <row r="476" spans="1:2" ht="12.75">
      <c r="A476" s="68">
        <v>0.00181944444444444</v>
      </c>
      <c r="B476" s="101">
        <v>592.166666666667</v>
      </c>
    </row>
    <row r="477" spans="1:2" ht="12.75">
      <c r="A477" s="68">
        <v>0.00182060185185185</v>
      </c>
      <c r="B477" s="101">
        <v>590.666666666667</v>
      </c>
    </row>
    <row r="478" spans="1:2" ht="12.75">
      <c r="A478" s="68">
        <v>0.00182175925925926</v>
      </c>
      <c r="B478" s="101">
        <v>589.166666666667</v>
      </c>
    </row>
    <row r="479" spans="1:2" ht="12.75">
      <c r="A479" s="68">
        <v>0.00182291666666666</v>
      </c>
      <c r="B479" s="101">
        <v>587.666666666667</v>
      </c>
    </row>
    <row r="480" spans="1:2" ht="12.75">
      <c r="A480" s="68">
        <v>0.00182407407407407</v>
      </c>
      <c r="B480" s="101">
        <v>586.166666666667</v>
      </c>
    </row>
    <row r="481" spans="1:2" ht="12.75">
      <c r="A481" s="68">
        <v>0.00182523148148148</v>
      </c>
      <c r="B481" s="101">
        <v>584.666666666667</v>
      </c>
    </row>
    <row r="482" spans="1:2" ht="12.75">
      <c r="A482" s="68">
        <v>0.00182638888888889</v>
      </c>
      <c r="B482" s="101">
        <v>583.166666666667</v>
      </c>
    </row>
    <row r="483" spans="1:2" ht="12.75">
      <c r="A483" s="68">
        <v>0.00182754629629629</v>
      </c>
      <c r="B483" s="101">
        <v>581.666666666667</v>
      </c>
    </row>
    <row r="484" spans="1:2" ht="12.75">
      <c r="A484" s="68">
        <v>0.0018287037037037</v>
      </c>
      <c r="B484" s="101">
        <v>580.166666666667</v>
      </c>
    </row>
    <row r="485" spans="1:2" ht="12.75">
      <c r="A485" s="68">
        <v>0.00182986111111111</v>
      </c>
      <c r="B485" s="101">
        <v>578.666666666667</v>
      </c>
    </row>
    <row r="486" spans="1:2" ht="12.75">
      <c r="A486" s="68">
        <v>0.00183101851851852</v>
      </c>
      <c r="B486" s="101">
        <v>577.166666666667</v>
      </c>
    </row>
    <row r="487" spans="1:2" ht="12.75">
      <c r="A487" s="68">
        <v>0.00183217592592592</v>
      </c>
      <c r="B487" s="101">
        <v>575.666666666667</v>
      </c>
    </row>
    <row r="488" spans="1:2" ht="12.75">
      <c r="A488" s="68">
        <v>0.00183333333333333</v>
      </c>
      <c r="B488" s="101">
        <v>574.166666666667</v>
      </c>
    </row>
    <row r="489" spans="1:2" ht="12.75">
      <c r="A489" s="68">
        <v>0.00183449074074074</v>
      </c>
      <c r="B489" s="101">
        <v>572.666666666667</v>
      </c>
    </row>
    <row r="490" spans="1:2" ht="12.75">
      <c r="A490" s="68">
        <v>0.00183564814814815</v>
      </c>
      <c r="B490" s="101">
        <v>571.166666666667</v>
      </c>
    </row>
    <row r="491" spans="1:2" ht="12.75">
      <c r="A491" s="68">
        <v>0.00183680555555555</v>
      </c>
      <c r="B491" s="101">
        <v>569.666666666667</v>
      </c>
    </row>
    <row r="492" spans="1:2" ht="12.75">
      <c r="A492" s="68">
        <v>0.00183796296296296</v>
      </c>
      <c r="B492" s="101">
        <v>568.166666666667</v>
      </c>
    </row>
    <row r="493" spans="1:2" ht="12.75">
      <c r="A493" s="68">
        <v>0.00183912037037037</v>
      </c>
      <c r="B493" s="101">
        <v>566.666666666667</v>
      </c>
    </row>
    <row r="494" spans="1:2" ht="12.75">
      <c r="A494" s="68">
        <v>0.00184027777777777</v>
      </c>
      <c r="B494" s="101">
        <v>565.166666666667</v>
      </c>
    </row>
    <row r="495" spans="1:2" ht="12.75">
      <c r="A495" s="68">
        <v>0.00184143518518518</v>
      </c>
      <c r="B495" s="101">
        <v>563.666666666667</v>
      </c>
    </row>
    <row r="496" spans="1:2" ht="12.75">
      <c r="A496" s="68">
        <v>0.00184259259259259</v>
      </c>
      <c r="B496" s="101">
        <v>562.166666666667</v>
      </c>
    </row>
    <row r="497" spans="1:2" ht="12.75">
      <c r="A497" s="68">
        <v>0.00184375</v>
      </c>
      <c r="B497" s="101">
        <v>560.666666666667</v>
      </c>
    </row>
    <row r="498" spans="1:2" ht="12.75">
      <c r="A498" s="68">
        <v>0.0018449074074074</v>
      </c>
      <c r="B498" s="101">
        <v>559.166666666667</v>
      </c>
    </row>
    <row r="499" spans="1:2" ht="12.75">
      <c r="A499" s="68">
        <v>0.00184606481481481</v>
      </c>
      <c r="B499" s="101">
        <v>557.666666666667</v>
      </c>
    </row>
    <row r="500" spans="1:2" ht="12.75">
      <c r="A500" s="68">
        <v>0.00184722222222222</v>
      </c>
      <c r="B500" s="101">
        <v>556.166666666667</v>
      </c>
    </row>
    <row r="501" spans="1:2" ht="12.75">
      <c r="A501" s="68">
        <v>0.00184837962962963</v>
      </c>
      <c r="B501" s="101">
        <v>554.666666666667</v>
      </c>
    </row>
    <row r="502" spans="1:2" ht="12.75">
      <c r="A502" s="68">
        <v>0.00184953703703703</v>
      </c>
      <c r="B502" s="101">
        <v>553.166666666667</v>
      </c>
    </row>
    <row r="503" spans="1:2" ht="12.75">
      <c r="A503" s="68">
        <v>0.00185069444444444</v>
      </c>
      <c r="B503" s="101">
        <v>551.666666666667</v>
      </c>
    </row>
    <row r="504" spans="1:2" ht="12.75">
      <c r="A504" s="68">
        <v>0.00185185185185185</v>
      </c>
      <c r="B504" s="101">
        <v>550.166666666667</v>
      </c>
    </row>
    <row r="505" spans="1:2" ht="12.75">
      <c r="A505" s="68">
        <v>0.00185300925925926</v>
      </c>
      <c r="B505" s="101">
        <v>548.666666666667</v>
      </c>
    </row>
    <row r="506" spans="1:2" ht="12.75">
      <c r="A506" s="68">
        <v>0.00185416666666666</v>
      </c>
      <c r="B506" s="101">
        <v>547.166666666667</v>
      </c>
    </row>
    <row r="507" spans="1:2" ht="12.75">
      <c r="A507" s="68">
        <v>0.00185532407407407</v>
      </c>
      <c r="B507" s="101">
        <v>545.666666666667</v>
      </c>
    </row>
    <row r="508" spans="1:2" ht="12.75">
      <c r="A508" s="68">
        <v>0.00185648148148148</v>
      </c>
      <c r="B508" s="101">
        <v>544.166666666667</v>
      </c>
    </row>
    <row r="509" spans="1:2" ht="12.75">
      <c r="A509" s="68">
        <v>0.00185763888888889</v>
      </c>
      <c r="B509" s="101">
        <v>542.666666666667</v>
      </c>
    </row>
    <row r="510" spans="1:2" ht="12.75">
      <c r="A510" s="68">
        <v>0.00185879629629629</v>
      </c>
      <c r="B510" s="101">
        <v>541.166666666667</v>
      </c>
    </row>
    <row r="511" spans="1:2" ht="12.75">
      <c r="A511" s="68">
        <v>0.0018599537037037</v>
      </c>
      <c r="B511" s="101">
        <v>539.666666666667</v>
      </c>
    </row>
    <row r="512" spans="1:2" ht="12.75">
      <c r="A512" s="68">
        <v>0.00186111111111111</v>
      </c>
      <c r="B512" s="101">
        <v>538.166666666667</v>
      </c>
    </row>
    <row r="513" spans="1:2" ht="12.75">
      <c r="A513" s="68">
        <v>0.00186226851851852</v>
      </c>
      <c r="B513" s="101">
        <v>536.666666666667</v>
      </c>
    </row>
    <row r="514" spans="1:2" ht="12.75">
      <c r="A514" s="68">
        <v>0.00186342592592592</v>
      </c>
      <c r="B514" s="101">
        <v>535.166666666667</v>
      </c>
    </row>
    <row r="515" spans="1:2" ht="12.75">
      <c r="A515" s="68">
        <v>0.00186458333333333</v>
      </c>
      <c r="B515" s="101">
        <v>533.666666666667</v>
      </c>
    </row>
    <row r="516" spans="1:2" ht="12.75">
      <c r="A516" s="68">
        <v>0.00186574074074074</v>
      </c>
      <c r="B516" s="101">
        <v>532.166666666667</v>
      </c>
    </row>
    <row r="517" spans="1:2" ht="12.75">
      <c r="A517" s="68">
        <v>0.00186689814814814</v>
      </c>
      <c r="B517" s="101">
        <v>530.666666666667</v>
      </c>
    </row>
    <row r="518" spans="1:2" ht="12.75">
      <c r="A518" s="68">
        <v>0.00186805555555555</v>
      </c>
      <c r="B518" s="101">
        <v>529.166666666667</v>
      </c>
    </row>
    <row r="519" spans="1:2" ht="12.75">
      <c r="A519" s="68">
        <v>0.00186921296296296</v>
      </c>
      <c r="B519" s="101">
        <v>527.666666666667</v>
      </c>
    </row>
    <row r="520" spans="1:2" ht="12.75">
      <c r="A520" s="68">
        <v>0.00187037037037037</v>
      </c>
      <c r="B520" s="101">
        <v>526.166666666667</v>
      </c>
    </row>
    <row r="521" spans="1:2" ht="12.75">
      <c r="A521" s="68">
        <v>0.00187152777777777</v>
      </c>
      <c r="B521" s="101">
        <v>524.666666666667</v>
      </c>
    </row>
    <row r="522" spans="1:2" ht="12.75">
      <c r="A522" s="68">
        <v>0.00187268518518518</v>
      </c>
      <c r="B522" s="101">
        <v>523.166666666667</v>
      </c>
    </row>
    <row r="523" spans="1:2" ht="12.75">
      <c r="A523" s="68">
        <v>0.00187384259259259</v>
      </c>
      <c r="B523" s="101">
        <v>521.666666666667</v>
      </c>
    </row>
    <row r="524" spans="1:2" ht="12.75">
      <c r="A524" s="68">
        <v>0.001875</v>
      </c>
      <c r="B524" s="101">
        <v>520.166666666667</v>
      </c>
    </row>
    <row r="525" spans="1:2" ht="12.75">
      <c r="A525" s="68">
        <v>0.0018761574074074</v>
      </c>
      <c r="B525" s="101">
        <v>518.666666666667</v>
      </c>
    </row>
    <row r="526" spans="1:2" ht="12.75">
      <c r="A526" s="68">
        <v>0.00187731481481481</v>
      </c>
      <c r="B526" s="101">
        <v>517.166666666667</v>
      </c>
    </row>
    <row r="527" spans="1:2" ht="12.75">
      <c r="A527" s="68">
        <v>0.00187847222222222</v>
      </c>
      <c r="B527" s="101">
        <v>515.666666666667</v>
      </c>
    </row>
    <row r="528" spans="1:2" ht="12.75">
      <c r="A528" s="68">
        <v>0.00187962962962963</v>
      </c>
      <c r="B528" s="101">
        <v>514.166666666667</v>
      </c>
    </row>
    <row r="529" spans="1:2" ht="12.75">
      <c r="A529" s="68">
        <v>0.00188078703703703</v>
      </c>
      <c r="B529" s="101">
        <v>512.666666666667</v>
      </c>
    </row>
    <row r="530" spans="1:2" ht="12.75">
      <c r="A530" s="68">
        <v>0.00188194444444444</v>
      </c>
      <c r="B530" s="101">
        <v>511.166666666667</v>
      </c>
    </row>
    <row r="531" spans="1:2" ht="12.75">
      <c r="A531" s="68">
        <v>0.00188310185185185</v>
      </c>
      <c r="B531" s="101">
        <v>509.666666666667</v>
      </c>
    </row>
    <row r="532" spans="1:2" ht="12.75">
      <c r="A532" s="68">
        <v>0.00188425925925926</v>
      </c>
      <c r="B532" s="101">
        <v>508.166666666667</v>
      </c>
    </row>
    <row r="533" spans="1:2" ht="12.75">
      <c r="A533" s="68">
        <v>0.00188541666666666</v>
      </c>
      <c r="B533" s="101">
        <v>506.666666666667</v>
      </c>
    </row>
    <row r="534" spans="1:2" ht="12.75">
      <c r="A534" s="68">
        <v>0.00188657407407407</v>
      </c>
      <c r="B534" s="101">
        <v>505.166666666667</v>
      </c>
    </row>
    <row r="535" spans="1:2" ht="12.75">
      <c r="A535" s="68">
        <v>0.00188773148148148</v>
      </c>
      <c r="B535" s="101">
        <v>503.666666666667</v>
      </c>
    </row>
    <row r="536" spans="1:2" ht="12.75">
      <c r="A536" s="68">
        <v>0.00188888888888889</v>
      </c>
      <c r="B536" s="101">
        <v>502.166666666667</v>
      </c>
    </row>
    <row r="537" spans="1:2" ht="12.75">
      <c r="A537" s="68">
        <v>0.00189004629629629</v>
      </c>
      <c r="B537" s="101">
        <v>500.666666666667</v>
      </c>
    </row>
    <row r="538" spans="1:2" ht="12.75">
      <c r="A538" s="68">
        <v>0.0018912037037037</v>
      </c>
      <c r="B538" s="101">
        <v>499.166666666667</v>
      </c>
    </row>
    <row r="539" spans="1:2" ht="12.75">
      <c r="A539" s="68">
        <v>0.00189236111111111</v>
      </c>
      <c r="B539" s="101">
        <v>497.666666666667</v>
      </c>
    </row>
    <row r="540" spans="1:2" ht="12.75">
      <c r="A540" s="68">
        <v>0.00189351851851852</v>
      </c>
      <c r="B540" s="101">
        <v>496.166666666667</v>
      </c>
    </row>
    <row r="541" spans="1:2" ht="12.75">
      <c r="A541" s="68">
        <v>0.00189467592592592</v>
      </c>
      <c r="B541" s="101">
        <v>494.666666666667</v>
      </c>
    </row>
    <row r="542" spans="1:2" ht="12.75">
      <c r="A542" s="68">
        <v>0.00189583333333333</v>
      </c>
      <c r="B542" s="101">
        <v>493.166666666667</v>
      </c>
    </row>
    <row r="543" spans="1:2" ht="12.75">
      <c r="A543" s="68">
        <v>0.00189699074074074</v>
      </c>
      <c r="B543" s="101">
        <v>491.666666666667</v>
      </c>
    </row>
    <row r="544" spans="1:2" ht="12.75">
      <c r="A544" s="68">
        <v>0.00189814814814814</v>
      </c>
      <c r="B544" s="101">
        <v>490.166666666667</v>
      </c>
    </row>
    <row r="545" spans="1:2" ht="12.75">
      <c r="A545" s="68">
        <v>0.00189930555555555</v>
      </c>
      <c r="B545" s="101">
        <v>488.666666666667</v>
      </c>
    </row>
    <row r="546" spans="1:2" ht="12.75">
      <c r="A546" s="68">
        <v>0.00190046296296296</v>
      </c>
      <c r="B546" s="101">
        <v>487.166666666667</v>
      </c>
    </row>
    <row r="547" spans="1:2" ht="12.75">
      <c r="A547" s="68">
        <v>0.00190162037037037</v>
      </c>
      <c r="B547" s="101">
        <v>485.666666666667</v>
      </c>
    </row>
    <row r="548" spans="1:2" ht="12.75">
      <c r="A548" s="68">
        <v>0.00190277777777777</v>
      </c>
      <c r="B548" s="101">
        <v>484.166666666667</v>
      </c>
    </row>
    <row r="549" spans="1:2" ht="12.75">
      <c r="A549" s="68">
        <v>0.00190393518518518</v>
      </c>
      <c r="B549" s="101">
        <v>482.666666666667</v>
      </c>
    </row>
    <row r="550" spans="1:2" ht="12.75">
      <c r="A550" s="68">
        <v>0.00190509259259259</v>
      </c>
      <c r="B550" s="101">
        <v>481.166666666667</v>
      </c>
    </row>
    <row r="551" spans="1:2" ht="12.75">
      <c r="A551" s="68">
        <v>0.00190625</v>
      </c>
      <c r="B551" s="101">
        <v>479.666666666667</v>
      </c>
    </row>
    <row r="552" spans="1:2" ht="12.75">
      <c r="A552" s="68">
        <v>0.0019074074074074</v>
      </c>
      <c r="B552" s="101">
        <v>478.166666666667</v>
      </c>
    </row>
    <row r="553" spans="1:2" ht="12.75">
      <c r="A553" s="68">
        <v>0.00190856481481481</v>
      </c>
      <c r="B553" s="101">
        <v>476.666666666667</v>
      </c>
    </row>
    <row r="554" spans="1:2" ht="12.75">
      <c r="A554" s="68">
        <v>0.00190972222222222</v>
      </c>
      <c r="B554" s="101">
        <v>475.166666666667</v>
      </c>
    </row>
    <row r="555" spans="1:2" ht="12.75">
      <c r="A555" s="68">
        <v>0.00191087962962963</v>
      </c>
      <c r="B555" s="101">
        <v>473.666666666667</v>
      </c>
    </row>
    <row r="556" spans="1:2" ht="12.75">
      <c r="A556" s="68">
        <v>0.00191203703703703</v>
      </c>
      <c r="B556" s="101">
        <v>472.166666666667</v>
      </c>
    </row>
    <row r="557" spans="1:2" ht="12.75">
      <c r="A557" s="68">
        <v>0.00191319444444444</v>
      </c>
      <c r="B557" s="101">
        <v>470.666666666667</v>
      </c>
    </row>
    <row r="558" spans="1:2" ht="12.75">
      <c r="A558" s="68">
        <v>0.00191435185185185</v>
      </c>
      <c r="B558" s="101">
        <v>469.166666666667</v>
      </c>
    </row>
    <row r="559" spans="1:2" ht="12.75">
      <c r="A559" s="68">
        <v>0.00191550925925926</v>
      </c>
      <c r="B559" s="101">
        <v>467.666666666667</v>
      </c>
    </row>
    <row r="560" spans="1:2" ht="12.75">
      <c r="A560" s="68">
        <v>0.00191666666666666</v>
      </c>
      <c r="B560" s="101">
        <v>466.166666666667</v>
      </c>
    </row>
    <row r="561" spans="1:2" ht="12.75">
      <c r="A561" s="68">
        <v>0.00191782407407407</v>
      </c>
      <c r="B561" s="101">
        <v>464.666666666667</v>
      </c>
    </row>
    <row r="562" spans="1:2" ht="12.75">
      <c r="A562" s="68">
        <v>0.00191898148148148</v>
      </c>
      <c r="B562" s="101">
        <v>463.166666666667</v>
      </c>
    </row>
    <row r="563" spans="1:2" ht="12.75">
      <c r="A563" s="68">
        <v>0.00192013888888889</v>
      </c>
      <c r="B563" s="101">
        <v>461.666666666667</v>
      </c>
    </row>
    <row r="564" spans="1:2" ht="12.75">
      <c r="A564" s="68">
        <v>0.00192129629629629</v>
      </c>
      <c r="B564" s="101">
        <v>460.166666666667</v>
      </c>
    </row>
    <row r="565" spans="1:2" ht="12.75">
      <c r="A565" s="68">
        <v>0.0019224537037037</v>
      </c>
      <c r="B565" s="101">
        <v>458.666666666667</v>
      </c>
    </row>
    <row r="566" spans="1:2" ht="12.75">
      <c r="A566" s="68">
        <v>0.00192361111111111</v>
      </c>
      <c r="B566" s="101">
        <v>457.166666666667</v>
      </c>
    </row>
    <row r="567" spans="1:2" ht="12.75">
      <c r="A567" s="68">
        <v>0.00192476851851851</v>
      </c>
      <c r="B567" s="101">
        <v>455.666666666667</v>
      </c>
    </row>
    <row r="568" spans="1:2" ht="12.75">
      <c r="A568" s="68">
        <v>0.00192592592592592</v>
      </c>
      <c r="B568" s="101">
        <v>454.166666666667</v>
      </c>
    </row>
    <row r="569" spans="1:2" ht="12.75">
      <c r="A569" s="68">
        <v>0.00192708333333333</v>
      </c>
      <c r="B569" s="101">
        <v>452.666666666667</v>
      </c>
    </row>
    <row r="570" spans="1:2" ht="12.75">
      <c r="A570" s="68">
        <v>0.00192824074074074</v>
      </c>
      <c r="B570" s="101">
        <v>451.166666666667</v>
      </c>
    </row>
    <row r="571" spans="1:2" ht="12.75">
      <c r="A571" s="68">
        <v>0.00192939814814814</v>
      </c>
      <c r="B571" s="101">
        <v>449.666666666667</v>
      </c>
    </row>
    <row r="572" spans="1:2" ht="12.75">
      <c r="A572" s="68">
        <v>0.00193055555555555</v>
      </c>
      <c r="B572" s="101">
        <v>448.166666666667</v>
      </c>
    </row>
    <row r="573" spans="1:2" ht="12.75">
      <c r="A573" s="68">
        <v>0.00193171296296296</v>
      </c>
      <c r="B573" s="101">
        <v>446.666666666667</v>
      </c>
    </row>
    <row r="574" spans="1:2" ht="12.75">
      <c r="A574" s="68">
        <v>0.00193287037037037</v>
      </c>
      <c r="B574" s="101">
        <v>445.166666666667</v>
      </c>
    </row>
    <row r="575" spans="1:2" ht="12.75">
      <c r="A575" s="68">
        <v>0.00193402777777777</v>
      </c>
      <c r="B575" s="101">
        <v>443.666666666667</v>
      </c>
    </row>
    <row r="576" spans="1:2" ht="12.75">
      <c r="A576" s="68">
        <v>0.00193518518518518</v>
      </c>
      <c r="B576" s="101">
        <v>442.166666666667</v>
      </c>
    </row>
    <row r="577" spans="1:2" ht="12.75">
      <c r="A577" s="68">
        <v>0.00193634259259259</v>
      </c>
      <c r="B577" s="101">
        <v>440.666666666667</v>
      </c>
    </row>
    <row r="578" spans="1:2" ht="12.75">
      <c r="A578" s="68">
        <v>0.0019375</v>
      </c>
      <c r="B578" s="101">
        <v>439.166666666667</v>
      </c>
    </row>
    <row r="579" spans="1:2" ht="12.75">
      <c r="A579" s="68">
        <v>0.0019386574074074</v>
      </c>
      <c r="B579" s="101">
        <v>437.666666666667</v>
      </c>
    </row>
    <row r="580" spans="1:2" ht="12.75">
      <c r="A580" s="68">
        <v>0.00193981481481481</v>
      </c>
      <c r="B580" s="101">
        <v>436.166666666667</v>
      </c>
    </row>
    <row r="581" spans="1:2" ht="12.75">
      <c r="A581" s="68">
        <v>0.00194097222222222</v>
      </c>
      <c r="B581" s="101">
        <v>434.666666666667</v>
      </c>
    </row>
    <row r="582" spans="1:2" ht="12.75">
      <c r="A582" s="68">
        <v>0.00194212962962963</v>
      </c>
      <c r="B582" s="101">
        <v>433.166666666667</v>
      </c>
    </row>
    <row r="583" spans="1:2" ht="12.75">
      <c r="A583" s="68">
        <v>0.00194328703703703</v>
      </c>
      <c r="B583" s="101">
        <v>431.666666666667</v>
      </c>
    </row>
    <row r="584" spans="1:2" ht="12.75">
      <c r="A584" s="68">
        <v>0.00194444444444444</v>
      </c>
      <c r="B584" s="101">
        <v>430.166666666667</v>
      </c>
    </row>
    <row r="585" spans="1:2" ht="12.75">
      <c r="A585" s="68">
        <v>0.00194560185185185</v>
      </c>
      <c r="B585" s="101">
        <v>428.666666666667</v>
      </c>
    </row>
    <row r="586" spans="1:2" ht="12.75">
      <c r="A586" s="68">
        <v>0.00194675925925926</v>
      </c>
      <c r="B586" s="101">
        <v>427.166666666667</v>
      </c>
    </row>
    <row r="587" spans="1:2" ht="12.75">
      <c r="A587" s="68">
        <v>0.00194791666666666</v>
      </c>
      <c r="B587" s="101">
        <v>425.666666666667</v>
      </c>
    </row>
    <row r="588" spans="1:2" ht="12.75">
      <c r="A588" s="68">
        <v>0.00194907407407407</v>
      </c>
      <c r="B588" s="101">
        <v>424.166666666667</v>
      </c>
    </row>
    <row r="589" spans="1:2" ht="12.75">
      <c r="A589" s="68">
        <v>0.00195023148148148</v>
      </c>
      <c r="B589" s="101">
        <v>422.666666666667</v>
      </c>
    </row>
    <row r="590" spans="1:2" ht="12.75">
      <c r="A590" s="68">
        <v>0.00195138888888889</v>
      </c>
      <c r="B590" s="101">
        <v>421.166666666667</v>
      </c>
    </row>
    <row r="591" spans="1:2" ht="12.75">
      <c r="A591" s="68">
        <v>0.00195254629629629</v>
      </c>
      <c r="B591" s="101">
        <v>419.666666666667</v>
      </c>
    </row>
    <row r="592" spans="1:2" ht="12.75">
      <c r="A592" s="68">
        <v>0.0019537037037037</v>
      </c>
      <c r="B592" s="101">
        <v>418.166666666667</v>
      </c>
    </row>
    <row r="593" spans="1:2" ht="12.75">
      <c r="A593" s="68">
        <v>0.00195486111111111</v>
      </c>
      <c r="B593" s="101">
        <v>416.666666666667</v>
      </c>
    </row>
    <row r="594" spans="1:2" ht="12.75">
      <c r="A594" s="68">
        <v>0.00195601851851851</v>
      </c>
      <c r="B594" s="101">
        <v>415.166666666667</v>
      </c>
    </row>
    <row r="595" spans="1:2" ht="12.75">
      <c r="A595" s="68">
        <v>0.00195717592592592</v>
      </c>
      <c r="B595" s="101">
        <v>413.666666666667</v>
      </c>
    </row>
    <row r="596" spans="1:2" ht="12.75">
      <c r="A596" s="68">
        <v>0.00195833333333333</v>
      </c>
      <c r="B596" s="101">
        <v>412.166666666667</v>
      </c>
    </row>
    <row r="597" spans="1:2" ht="12.75">
      <c r="A597" s="68">
        <v>0.00195949074074074</v>
      </c>
      <c r="B597" s="101">
        <v>410.666666666667</v>
      </c>
    </row>
    <row r="598" spans="1:2" ht="12.75">
      <c r="A598" s="68">
        <v>0.00196064814814814</v>
      </c>
      <c r="B598" s="101">
        <v>409.166666666667</v>
      </c>
    </row>
    <row r="599" spans="1:2" ht="12.75">
      <c r="A599" s="68">
        <v>0.00196180555555555</v>
      </c>
      <c r="B599" s="101">
        <v>407.666666666667</v>
      </c>
    </row>
    <row r="600" spans="1:2" ht="12.75">
      <c r="A600" s="68">
        <v>0.00196296296296296</v>
      </c>
      <c r="B600" s="101">
        <v>406.166666666667</v>
      </c>
    </row>
    <row r="601" spans="1:2" ht="12.75">
      <c r="A601" s="68">
        <v>0.00196412037037037</v>
      </c>
      <c r="B601" s="101">
        <v>404.666666666667</v>
      </c>
    </row>
    <row r="602" spans="1:2" ht="12.75">
      <c r="A602" s="68">
        <v>0.00196527777777777</v>
      </c>
      <c r="B602" s="101">
        <v>403.166666666667</v>
      </c>
    </row>
    <row r="603" spans="1:2" ht="12.75">
      <c r="A603" s="68">
        <v>0.00196643518518518</v>
      </c>
      <c r="B603" s="101">
        <v>401.666666666667</v>
      </c>
    </row>
    <row r="604" spans="1:2" ht="12.75">
      <c r="A604" s="68">
        <v>0.00196759259259259</v>
      </c>
      <c r="B604" s="101">
        <v>400.166666666667</v>
      </c>
    </row>
    <row r="605" spans="1:2" ht="12.75">
      <c r="A605" s="68">
        <v>0.00196875</v>
      </c>
      <c r="B605" s="101">
        <v>398.666666666667</v>
      </c>
    </row>
    <row r="606" spans="1:2" ht="12.75">
      <c r="A606" s="68">
        <v>0.0019699074074074</v>
      </c>
      <c r="B606" s="101">
        <v>397.166666666667</v>
      </c>
    </row>
    <row r="607" spans="1:2" ht="12.75">
      <c r="A607" s="68">
        <v>0.00197106481481481</v>
      </c>
      <c r="B607" s="101">
        <v>395.666666666667</v>
      </c>
    </row>
    <row r="608" spans="1:2" ht="12.75">
      <c r="A608" s="68">
        <v>0.00197222222222222</v>
      </c>
      <c r="B608" s="101">
        <v>394.166666666667</v>
      </c>
    </row>
    <row r="609" spans="1:2" ht="12.75">
      <c r="A609" s="68">
        <v>0.00197337962962963</v>
      </c>
      <c r="B609" s="101">
        <v>392.666666666667</v>
      </c>
    </row>
    <row r="610" spans="1:2" ht="12.75">
      <c r="A610" s="68">
        <v>0.00197453703703703</v>
      </c>
      <c r="B610" s="101">
        <v>391.166666666667</v>
      </c>
    </row>
    <row r="611" spans="1:2" ht="12.75">
      <c r="A611" s="68">
        <v>0.00197569444444444</v>
      </c>
      <c r="B611" s="101">
        <v>389.666666666667</v>
      </c>
    </row>
    <row r="612" spans="1:2" ht="12.75">
      <c r="A612" s="68">
        <v>0.00197685185185185</v>
      </c>
      <c r="B612" s="101">
        <v>388.166666666667</v>
      </c>
    </row>
    <row r="613" spans="1:2" ht="12.75">
      <c r="A613" s="68">
        <v>0.00197800925925926</v>
      </c>
      <c r="B613" s="101">
        <v>386.666666666667</v>
      </c>
    </row>
    <row r="614" spans="1:2" ht="12.75">
      <c r="A614" s="68">
        <v>0.00197916666666666</v>
      </c>
      <c r="B614" s="101">
        <v>385.166666666667</v>
      </c>
    </row>
    <row r="615" spans="1:2" ht="12.75">
      <c r="A615" s="68">
        <v>0.00198032407407407</v>
      </c>
      <c r="B615" s="101">
        <v>383.666666666667</v>
      </c>
    </row>
    <row r="616" spans="1:2" ht="12.75">
      <c r="A616" s="68">
        <v>0.00198148148148148</v>
      </c>
      <c r="B616" s="101">
        <v>382.166666666667</v>
      </c>
    </row>
    <row r="617" spans="1:2" ht="12.75">
      <c r="A617" s="68">
        <v>0.00198263888888888</v>
      </c>
      <c r="B617" s="101">
        <v>380.666666666667</v>
      </c>
    </row>
    <row r="618" spans="1:2" ht="12.75">
      <c r="A618" s="68">
        <v>0.00198379629629629</v>
      </c>
      <c r="B618" s="101">
        <v>379.166666666667</v>
      </c>
    </row>
    <row r="619" spans="1:2" ht="12.75">
      <c r="A619" s="68">
        <v>0.0019849537037037</v>
      </c>
      <c r="B619" s="101">
        <v>377.666666666667</v>
      </c>
    </row>
    <row r="620" spans="1:2" ht="12.75">
      <c r="A620" s="68">
        <v>0.00198611111111111</v>
      </c>
      <c r="B620" s="101">
        <v>376.166666666667</v>
      </c>
    </row>
    <row r="621" spans="1:2" ht="12.75">
      <c r="A621" s="68">
        <v>0.00198726851851851</v>
      </c>
      <c r="B621" s="101">
        <v>374.666666666667</v>
      </c>
    </row>
    <row r="622" spans="1:2" ht="12.75">
      <c r="A622" s="68">
        <v>0.00198842592592592</v>
      </c>
      <c r="B622" s="101">
        <v>373.166666666667</v>
      </c>
    </row>
    <row r="623" spans="1:2" ht="12.75">
      <c r="A623" s="68">
        <v>0.00198958333333333</v>
      </c>
      <c r="B623" s="101">
        <v>371.666666666667</v>
      </c>
    </row>
    <row r="624" spans="1:2" ht="12.75">
      <c r="A624" s="68">
        <v>0.00199074074074074</v>
      </c>
      <c r="B624" s="101">
        <v>370.166666666667</v>
      </c>
    </row>
    <row r="625" spans="1:2" ht="12.75">
      <c r="A625" s="68">
        <v>0.00199189814814814</v>
      </c>
      <c r="B625" s="101">
        <v>368.666666666667</v>
      </c>
    </row>
    <row r="626" spans="1:2" ht="12.75">
      <c r="A626" s="68">
        <v>0.00199305555555555</v>
      </c>
      <c r="B626" s="101">
        <v>367.166666666667</v>
      </c>
    </row>
    <row r="627" spans="1:2" ht="12.75">
      <c r="A627" s="68">
        <v>0.00199421296296296</v>
      </c>
      <c r="B627" s="101">
        <v>365.666666666667</v>
      </c>
    </row>
    <row r="628" spans="1:2" ht="12.75">
      <c r="A628" s="68">
        <v>0.00199537037037037</v>
      </c>
      <c r="B628" s="101">
        <v>364.166666666667</v>
      </c>
    </row>
    <row r="629" spans="1:2" ht="12.75">
      <c r="A629" s="68">
        <v>0.00199652777777777</v>
      </c>
      <c r="B629" s="101">
        <v>362.666666666667</v>
      </c>
    </row>
    <row r="630" spans="1:2" ht="12.75">
      <c r="A630" s="68">
        <v>0.00199768518518518</v>
      </c>
      <c r="B630" s="101">
        <v>361.166666666667</v>
      </c>
    </row>
    <row r="631" spans="1:2" ht="12.75">
      <c r="A631" s="68">
        <v>0.00199884259259259</v>
      </c>
      <c r="B631" s="101">
        <v>359.666666666667</v>
      </c>
    </row>
    <row r="632" spans="1:2" ht="12.75">
      <c r="A632" s="68">
        <v>0.002</v>
      </c>
      <c r="B632" s="101">
        <v>358.166666666667</v>
      </c>
    </row>
    <row r="633" spans="1:2" ht="12.75">
      <c r="A633" s="68">
        <v>0.0020011574074074</v>
      </c>
      <c r="B633" s="101">
        <v>356.666666666667</v>
      </c>
    </row>
    <row r="634" spans="1:2" ht="12.75">
      <c r="A634" s="68">
        <v>0.00200231481481481</v>
      </c>
      <c r="B634" s="101">
        <v>355.166666666667</v>
      </c>
    </row>
    <row r="635" spans="1:2" ht="12.75">
      <c r="A635" s="68">
        <v>0.00200347222222222</v>
      </c>
      <c r="B635" s="101">
        <v>353.666666666667</v>
      </c>
    </row>
    <row r="636" spans="1:2" ht="12.75">
      <c r="A636" s="68">
        <v>0.00200462962962963</v>
      </c>
      <c r="B636" s="101">
        <v>352.166666666667</v>
      </c>
    </row>
    <row r="637" spans="1:2" ht="12.75">
      <c r="A637" s="68">
        <v>0.00200578703703703</v>
      </c>
      <c r="B637" s="101">
        <v>350.666666666667</v>
      </c>
    </row>
    <row r="638" spans="1:2" ht="12.75">
      <c r="A638" s="68">
        <v>0.00200694444444444</v>
      </c>
      <c r="B638" s="101">
        <v>349.166666666667</v>
      </c>
    </row>
    <row r="639" spans="1:2" ht="12.75">
      <c r="A639" s="68">
        <v>0.00200810185185185</v>
      </c>
      <c r="B639" s="101">
        <v>347.666666666667</v>
      </c>
    </row>
    <row r="640" spans="1:2" ht="12.75">
      <c r="A640" s="68">
        <v>0.00200925925925926</v>
      </c>
      <c r="B640" s="101">
        <v>346.166666666667</v>
      </c>
    </row>
    <row r="641" spans="1:2" ht="12.75">
      <c r="A641" s="68">
        <v>0.00201041666666666</v>
      </c>
      <c r="B641" s="101">
        <v>344.666666666667</v>
      </c>
    </row>
    <row r="642" spans="1:2" ht="12.75">
      <c r="A642" s="68">
        <v>0.00201157407407407</v>
      </c>
      <c r="B642" s="101">
        <v>343.166666666667</v>
      </c>
    </row>
    <row r="643" spans="1:2" ht="12.75">
      <c r="A643" s="68">
        <v>0.00201273148148148</v>
      </c>
      <c r="B643" s="101">
        <v>341.666666666667</v>
      </c>
    </row>
    <row r="644" spans="1:2" ht="12.75">
      <c r="A644" s="68">
        <v>0.00201388888888888</v>
      </c>
      <c r="B644" s="101">
        <v>340.166666666667</v>
      </c>
    </row>
    <row r="645" spans="1:2" ht="12.75">
      <c r="A645" s="68">
        <v>0.00201504629629629</v>
      </c>
      <c r="B645" s="101">
        <v>338.666666666667</v>
      </c>
    </row>
    <row r="646" spans="1:2" ht="12.75">
      <c r="A646" s="68">
        <v>0.0020162037037037</v>
      </c>
      <c r="B646" s="101">
        <v>337.166666666667</v>
      </c>
    </row>
    <row r="647" spans="1:2" ht="12.75">
      <c r="A647" s="68">
        <v>0.00201736111111111</v>
      </c>
      <c r="B647" s="101">
        <v>335.666666666667</v>
      </c>
    </row>
    <row r="648" spans="1:2" ht="12.75">
      <c r="A648" s="68">
        <v>0.00201851851851851</v>
      </c>
      <c r="B648" s="101">
        <v>334.166666666667</v>
      </c>
    </row>
    <row r="649" spans="1:2" ht="12.75">
      <c r="A649" s="68">
        <v>0.00201967592592592</v>
      </c>
      <c r="B649" s="101">
        <v>332.666666666667</v>
      </c>
    </row>
    <row r="650" spans="1:2" ht="12.75">
      <c r="A650" s="68">
        <v>0.00202083333333333</v>
      </c>
      <c r="B650" s="101">
        <v>331.166666666667</v>
      </c>
    </row>
    <row r="651" spans="1:2" ht="12.75">
      <c r="A651" s="68">
        <v>0.00202199074074074</v>
      </c>
      <c r="B651" s="101">
        <v>329.666666666667</v>
      </c>
    </row>
    <row r="652" spans="1:2" ht="12.75">
      <c r="A652" s="68">
        <v>0.00202314814814814</v>
      </c>
      <c r="B652" s="101">
        <v>328.166666666667</v>
      </c>
    </row>
    <row r="653" spans="1:2" ht="12.75">
      <c r="A653" s="68">
        <v>0.00202430555555555</v>
      </c>
      <c r="B653" s="101">
        <v>326.666666666667</v>
      </c>
    </row>
    <row r="654" spans="1:2" ht="12.75">
      <c r="A654" s="68">
        <v>0.00202546296296296</v>
      </c>
      <c r="B654" s="101">
        <v>325.166666666667</v>
      </c>
    </row>
    <row r="655" spans="1:2" ht="12.75">
      <c r="A655" s="68">
        <v>0.00202662037037037</v>
      </c>
      <c r="B655" s="101">
        <v>323.666666666667</v>
      </c>
    </row>
    <row r="656" spans="1:2" ht="12.75">
      <c r="A656" s="68">
        <v>0.00202777777777777</v>
      </c>
      <c r="B656" s="101">
        <v>322.166666666667</v>
      </c>
    </row>
    <row r="657" spans="1:2" ht="12.75">
      <c r="A657" s="68">
        <v>0.00202893518518518</v>
      </c>
      <c r="B657" s="101">
        <v>320.666666666667</v>
      </c>
    </row>
    <row r="658" spans="1:2" ht="12.75">
      <c r="A658" s="68">
        <v>0.00203009259259259</v>
      </c>
      <c r="B658" s="101">
        <v>319.166666666667</v>
      </c>
    </row>
    <row r="659" spans="1:2" ht="12.75">
      <c r="A659" s="68">
        <v>0.00203125</v>
      </c>
      <c r="B659" s="101">
        <v>317.666666666667</v>
      </c>
    </row>
    <row r="660" spans="1:2" ht="12.75">
      <c r="A660" s="68">
        <v>0.0020324074074074</v>
      </c>
      <c r="B660" s="101">
        <v>316.166666666667</v>
      </c>
    </row>
    <row r="661" spans="1:2" ht="12.75">
      <c r="A661" s="68">
        <v>0.00203356481481481</v>
      </c>
      <c r="B661" s="101">
        <v>314.666666666667</v>
      </c>
    </row>
    <row r="662" spans="1:2" ht="12.75">
      <c r="A662" s="68">
        <v>0.00203472222222222</v>
      </c>
      <c r="B662" s="101">
        <v>313.166666666667</v>
      </c>
    </row>
    <row r="663" spans="1:2" ht="12.75">
      <c r="A663" s="68">
        <v>0.00203587962962963</v>
      </c>
      <c r="B663" s="101">
        <v>311.666666666667</v>
      </c>
    </row>
    <row r="664" spans="1:2" ht="12.75">
      <c r="A664" s="68">
        <v>0.00203703703703703</v>
      </c>
      <c r="B664" s="101">
        <v>310.166666666667</v>
      </c>
    </row>
    <row r="665" spans="1:2" ht="12.75">
      <c r="A665" s="68">
        <v>0.00203819444444444</v>
      </c>
      <c r="B665" s="101">
        <v>308.666666666667</v>
      </c>
    </row>
    <row r="666" spans="1:2" ht="12.75">
      <c r="A666" s="68">
        <v>0.00203935185185185</v>
      </c>
      <c r="B666" s="101">
        <v>307.166666666667</v>
      </c>
    </row>
    <row r="667" spans="1:2" ht="12.75">
      <c r="A667" s="68">
        <v>0.00204050925925925</v>
      </c>
      <c r="B667" s="101">
        <v>305.666666666667</v>
      </c>
    </row>
    <row r="668" spans="1:2" ht="12.75">
      <c r="A668" s="68">
        <v>0.00204166666666666</v>
      </c>
      <c r="B668" s="101">
        <v>304.166666666667</v>
      </c>
    </row>
    <row r="669" spans="1:2" ht="12.75">
      <c r="A669" s="68">
        <v>0.00204282407407407</v>
      </c>
      <c r="B669" s="101">
        <v>302.666666666667</v>
      </c>
    </row>
    <row r="670" spans="1:2" ht="12.75">
      <c r="A670" s="68">
        <v>0.00204398148148148</v>
      </c>
      <c r="B670" s="101">
        <v>301.166666666667</v>
      </c>
    </row>
    <row r="671" spans="1:2" ht="12.75">
      <c r="A671" s="68">
        <v>0.00204513888888888</v>
      </c>
      <c r="B671" s="101">
        <v>299.666666666667</v>
      </c>
    </row>
    <row r="672" spans="1:2" ht="12.75">
      <c r="A672" s="68">
        <v>0.00204629629629629</v>
      </c>
      <c r="B672" s="101">
        <v>298.166666666667</v>
      </c>
    </row>
    <row r="673" spans="1:2" ht="12.75">
      <c r="A673" s="68">
        <v>0.0020474537037037</v>
      </c>
      <c r="B673" s="101">
        <v>296.666666666667</v>
      </c>
    </row>
    <row r="674" spans="1:2" ht="12.75">
      <c r="A674" s="68">
        <v>0.00204861111111111</v>
      </c>
      <c r="B674" s="101">
        <v>295.166666666667</v>
      </c>
    </row>
    <row r="675" spans="1:2" ht="12.75">
      <c r="A675" s="68">
        <v>0.00204976851851851</v>
      </c>
      <c r="B675" s="101">
        <v>293.666666666667</v>
      </c>
    </row>
    <row r="676" spans="1:2" ht="12.75">
      <c r="A676" s="68">
        <v>0.00205092592592592</v>
      </c>
      <c r="B676" s="101">
        <v>292.166666666667</v>
      </c>
    </row>
    <row r="677" spans="1:2" ht="12.75">
      <c r="A677" s="68">
        <v>0.00205208333333333</v>
      </c>
      <c r="B677" s="101">
        <v>290.666666666667</v>
      </c>
    </row>
    <row r="678" spans="1:2" ht="12.75">
      <c r="A678" s="68">
        <v>0.00205324074074074</v>
      </c>
      <c r="B678" s="101">
        <v>289.166666666667</v>
      </c>
    </row>
    <row r="679" spans="1:2" ht="12.75">
      <c r="A679" s="68">
        <v>0.00205439814814814</v>
      </c>
      <c r="B679" s="101">
        <v>287.666666666667</v>
      </c>
    </row>
    <row r="680" spans="1:2" ht="12.75">
      <c r="A680" s="68">
        <v>0.00205555555555555</v>
      </c>
      <c r="B680" s="101">
        <v>286.166666666667</v>
      </c>
    </row>
    <row r="681" spans="1:2" ht="12.75">
      <c r="A681" s="68">
        <v>0.00205671296296296</v>
      </c>
      <c r="B681" s="101">
        <v>284.666666666667</v>
      </c>
    </row>
    <row r="682" spans="1:2" ht="12.75">
      <c r="A682" s="68">
        <v>0.00205787037037037</v>
      </c>
      <c r="B682" s="101">
        <v>283.166666666667</v>
      </c>
    </row>
    <row r="683" spans="1:2" ht="12.75">
      <c r="A683" s="68">
        <v>0.00205902777777777</v>
      </c>
      <c r="B683" s="101">
        <v>281.666666666667</v>
      </c>
    </row>
    <row r="684" spans="1:2" ht="12.75">
      <c r="A684" s="68">
        <v>0.00206018518518518</v>
      </c>
      <c r="B684" s="101">
        <v>280.166666666667</v>
      </c>
    </row>
    <row r="685" spans="1:2" ht="12.75">
      <c r="A685" s="68">
        <v>0.00206134259259259</v>
      </c>
      <c r="B685" s="101">
        <v>278.666666666667</v>
      </c>
    </row>
    <row r="686" spans="1:2" ht="12.75">
      <c r="A686" s="68">
        <v>0.0020625</v>
      </c>
      <c r="B686" s="101">
        <v>277.166666666667</v>
      </c>
    </row>
    <row r="687" spans="1:2" ht="12.75">
      <c r="A687" s="68">
        <v>0.0020636574074074</v>
      </c>
      <c r="B687" s="101">
        <v>275.666666666667</v>
      </c>
    </row>
    <row r="688" spans="1:2" ht="12.75">
      <c r="A688" s="68">
        <v>0.00206481481481481</v>
      </c>
      <c r="B688" s="101">
        <v>274.166666666667</v>
      </c>
    </row>
    <row r="689" spans="1:2" ht="12.75">
      <c r="A689" s="68">
        <v>0.00206597222222222</v>
      </c>
      <c r="B689" s="101">
        <v>272.666666666667</v>
      </c>
    </row>
    <row r="690" spans="1:2" ht="12.75">
      <c r="A690" s="68">
        <v>0.00206712962962963</v>
      </c>
      <c r="B690" s="101">
        <v>271.166666666667</v>
      </c>
    </row>
    <row r="691" spans="1:2" ht="12.75">
      <c r="A691" s="68">
        <v>0.00206828703703703</v>
      </c>
      <c r="B691" s="101">
        <v>269.666666666667</v>
      </c>
    </row>
    <row r="692" spans="1:2" ht="12.75">
      <c r="A692" s="68">
        <v>0.00206944444444444</v>
      </c>
      <c r="B692" s="101">
        <v>268.166666666667</v>
      </c>
    </row>
    <row r="693" spans="1:2" ht="12.75">
      <c r="A693" s="68">
        <v>0.00207060185185185</v>
      </c>
      <c r="B693" s="101">
        <v>266.666666666667</v>
      </c>
    </row>
    <row r="694" spans="1:2" ht="12.75">
      <c r="A694" s="68">
        <v>0.00207175925925925</v>
      </c>
      <c r="B694" s="101">
        <v>265.166666666667</v>
      </c>
    </row>
    <row r="695" spans="1:2" ht="12.75">
      <c r="A695" s="68">
        <v>0.00207291666666666</v>
      </c>
      <c r="B695" s="101">
        <v>263.666666666667</v>
      </c>
    </row>
    <row r="696" spans="1:2" ht="12.75">
      <c r="A696" s="68">
        <v>0.00207407407407407</v>
      </c>
      <c r="B696" s="101">
        <v>262.166666666667</v>
      </c>
    </row>
    <row r="697" spans="1:2" ht="12.75">
      <c r="A697" s="68">
        <v>0.00207523148148148</v>
      </c>
      <c r="B697" s="101">
        <v>260.666666666667</v>
      </c>
    </row>
    <row r="698" spans="1:2" ht="12.75">
      <c r="A698" s="68">
        <v>0.00207638888888888</v>
      </c>
      <c r="B698" s="101">
        <v>259.166666666667</v>
      </c>
    </row>
    <row r="699" spans="1:2" ht="12.75">
      <c r="A699" s="68">
        <v>0.00207754629629629</v>
      </c>
      <c r="B699" s="101">
        <v>257.666666666667</v>
      </c>
    </row>
    <row r="700" spans="1:2" ht="12.75">
      <c r="A700" s="68">
        <v>0.0020787037037037</v>
      </c>
      <c r="B700" s="101">
        <v>256.166666666667</v>
      </c>
    </row>
    <row r="701" spans="1:2" ht="12.75">
      <c r="A701" s="68">
        <v>0.00207986111111111</v>
      </c>
      <c r="B701" s="101">
        <v>254.666666666667</v>
      </c>
    </row>
    <row r="702" spans="1:2" ht="12.75">
      <c r="A702" s="68">
        <v>0.00208101851851851</v>
      </c>
      <c r="B702" s="101">
        <v>253.166666666667</v>
      </c>
    </row>
    <row r="703" spans="1:2" ht="12.75">
      <c r="A703" s="68">
        <v>0.00208217592592592</v>
      </c>
      <c r="B703" s="101">
        <v>251.666666666667</v>
      </c>
    </row>
    <row r="704" spans="1:2" ht="12.75">
      <c r="A704" s="68">
        <v>0.00208333333333333</v>
      </c>
      <c r="B704" s="101">
        <v>250.166666666667</v>
      </c>
    </row>
    <row r="705" spans="1:2" ht="12.75">
      <c r="A705" s="68">
        <v>0.00208449074074074</v>
      </c>
      <c r="B705" s="101">
        <v>248.666666666667</v>
      </c>
    </row>
    <row r="706" spans="1:2" ht="12.75">
      <c r="A706" s="68">
        <v>0.00208564814814814</v>
      </c>
      <c r="B706" s="101">
        <v>247.166666666667</v>
      </c>
    </row>
    <row r="707" spans="1:2" ht="12.75">
      <c r="A707" s="68">
        <v>0.00208680555555555</v>
      </c>
      <c r="B707" s="101">
        <v>245.666666666667</v>
      </c>
    </row>
    <row r="708" spans="1:2" ht="12.75">
      <c r="A708" s="68">
        <v>0.00208796296296296</v>
      </c>
      <c r="B708" s="101">
        <v>244.166666666667</v>
      </c>
    </row>
    <row r="709" spans="1:2" ht="12.75">
      <c r="A709" s="68">
        <v>0.00208912037037037</v>
      </c>
      <c r="B709" s="101">
        <v>242.666666666667</v>
      </c>
    </row>
    <row r="710" spans="1:2" ht="12.75">
      <c r="A710" s="68">
        <v>0.00209027777777777</v>
      </c>
      <c r="B710" s="101">
        <v>241.166666666667</v>
      </c>
    </row>
    <row r="711" spans="1:2" ht="12.75">
      <c r="A711" s="68">
        <v>0.00209143518518518</v>
      </c>
      <c r="B711" s="101">
        <v>239.666666666667</v>
      </c>
    </row>
    <row r="712" spans="1:2" ht="12.75">
      <c r="A712" s="68">
        <v>0.00209259259259259</v>
      </c>
      <c r="B712" s="101">
        <v>238.166666666667</v>
      </c>
    </row>
    <row r="713" spans="1:2" ht="12.75">
      <c r="A713" s="68">
        <v>0.00209375</v>
      </c>
      <c r="B713" s="101">
        <v>236.666666666667</v>
      </c>
    </row>
    <row r="714" spans="1:2" ht="12.75">
      <c r="A714" s="68">
        <v>0.0020949074074074</v>
      </c>
      <c r="B714" s="101">
        <v>235.166666666667</v>
      </c>
    </row>
    <row r="715" spans="1:2" ht="12.75">
      <c r="A715" s="68">
        <v>0.00209606481481481</v>
      </c>
      <c r="B715" s="101">
        <v>233.666666666667</v>
      </c>
    </row>
    <row r="716" spans="1:2" ht="12.75">
      <c r="A716" s="68">
        <v>0.00209722222222222</v>
      </c>
      <c r="B716" s="101">
        <v>232.166666666667</v>
      </c>
    </row>
    <row r="717" spans="1:2" ht="12.75">
      <c r="A717" s="68">
        <v>0.00209837962962962</v>
      </c>
      <c r="B717" s="101">
        <v>230.666666666667</v>
      </c>
    </row>
    <row r="718" spans="1:2" ht="12.75">
      <c r="A718" s="68">
        <v>0.00209953703703703</v>
      </c>
      <c r="B718" s="101">
        <v>229.166666666667</v>
      </c>
    </row>
    <row r="719" spans="1:2" ht="12.75">
      <c r="A719" s="68">
        <v>0.00210069444444444</v>
      </c>
      <c r="B719" s="101">
        <v>227.666666666667</v>
      </c>
    </row>
    <row r="720" spans="1:2" ht="12.75">
      <c r="A720" s="68">
        <v>0.00210185185185185</v>
      </c>
      <c r="B720" s="101">
        <v>226.166666666667</v>
      </c>
    </row>
    <row r="721" spans="1:2" ht="12.75">
      <c r="A721" s="68">
        <v>0.00210300925925925</v>
      </c>
      <c r="B721" s="101">
        <v>224.666666666667</v>
      </c>
    </row>
    <row r="722" spans="1:2" ht="12.75">
      <c r="A722" s="68">
        <v>0.00210416666666666</v>
      </c>
      <c r="B722" s="101">
        <v>223.166666666667</v>
      </c>
    </row>
    <row r="723" spans="1:2" ht="12.75">
      <c r="A723" s="68">
        <v>0.00210532407407407</v>
      </c>
      <c r="B723" s="101">
        <v>221.666666666667</v>
      </c>
    </row>
    <row r="724" spans="1:2" ht="12.75">
      <c r="A724" s="68">
        <v>0.00210648148148148</v>
      </c>
      <c r="B724" s="101">
        <v>220.166666666667</v>
      </c>
    </row>
    <row r="725" spans="1:2" ht="12.75">
      <c r="A725" s="68">
        <v>0.00210763888888888</v>
      </c>
      <c r="B725" s="101">
        <v>218.666666666667</v>
      </c>
    </row>
    <row r="726" spans="1:2" ht="12.75">
      <c r="A726" s="68">
        <v>0.00210879629629629</v>
      </c>
      <c r="B726" s="101">
        <v>217.166666666667</v>
      </c>
    </row>
    <row r="727" spans="1:2" ht="12.75">
      <c r="A727" s="68">
        <v>0.0021099537037037</v>
      </c>
      <c r="B727" s="101">
        <v>215.666666666667</v>
      </c>
    </row>
    <row r="728" spans="1:2" ht="12.75">
      <c r="A728" s="68">
        <v>0.00211111111111111</v>
      </c>
      <c r="B728" s="101">
        <v>214.166666666667</v>
      </c>
    </row>
    <row r="729" spans="1:2" ht="12.75">
      <c r="A729" s="68">
        <v>0.00211226851851851</v>
      </c>
      <c r="B729" s="101">
        <v>212.666666666667</v>
      </c>
    </row>
    <row r="730" spans="1:2" ht="12.75">
      <c r="A730" s="68">
        <v>0.00211342592592592</v>
      </c>
      <c r="B730" s="101">
        <v>211.166666666667</v>
      </c>
    </row>
    <row r="731" spans="1:2" ht="12.75">
      <c r="A731" s="68">
        <v>0.00211458333333333</v>
      </c>
      <c r="B731" s="101">
        <v>209.666666666667</v>
      </c>
    </row>
    <row r="732" spans="1:2" ht="12.75">
      <c r="A732" s="68">
        <v>0.00211574074074074</v>
      </c>
      <c r="B732" s="101">
        <v>208.166666666667</v>
      </c>
    </row>
    <row r="733" spans="1:2" ht="12.75">
      <c r="A733" s="68">
        <v>0.00211689814814814</v>
      </c>
      <c r="B733" s="101">
        <v>206.666666666667</v>
      </c>
    </row>
    <row r="734" spans="1:2" ht="12.75">
      <c r="A734" s="68">
        <v>0.00211805555555555</v>
      </c>
      <c r="B734" s="101">
        <v>205.166666666667</v>
      </c>
    </row>
    <row r="735" spans="1:2" ht="12.75">
      <c r="A735" s="68">
        <v>0.00211921296296296</v>
      </c>
      <c r="B735" s="101">
        <v>203.666666666667</v>
      </c>
    </row>
    <row r="736" spans="1:2" ht="12.75">
      <c r="A736" s="68">
        <v>0.00212037037037037</v>
      </c>
      <c r="B736" s="101">
        <v>202.166666666667</v>
      </c>
    </row>
    <row r="737" spans="1:2" ht="12.75">
      <c r="A737" s="68">
        <v>0.00212152777777777</v>
      </c>
      <c r="B737" s="101">
        <v>200.666666666667</v>
      </c>
    </row>
    <row r="738" spans="1:2" ht="12.75">
      <c r="A738" s="68">
        <v>0.00212268518518518</v>
      </c>
      <c r="B738" s="101">
        <v>199.166666666667</v>
      </c>
    </row>
    <row r="739" spans="1:2" ht="12.75">
      <c r="A739" s="68">
        <v>0.00212384259259259</v>
      </c>
      <c r="B739" s="101">
        <v>197.666666666667</v>
      </c>
    </row>
    <row r="740" spans="1:2" ht="12.75">
      <c r="A740" s="68">
        <v>0.002125</v>
      </c>
      <c r="B740" s="101">
        <v>196.166666666667</v>
      </c>
    </row>
    <row r="741" spans="1:2" ht="12.75">
      <c r="A741" s="68">
        <v>0.0021261574074074</v>
      </c>
      <c r="B741" s="101">
        <v>194.666666666667</v>
      </c>
    </row>
    <row r="742" spans="1:2" ht="12.75">
      <c r="A742" s="68">
        <v>0.00212731481481481</v>
      </c>
      <c r="B742" s="101">
        <v>193.166666666667</v>
      </c>
    </row>
    <row r="743" spans="1:2" ht="12.75">
      <c r="A743" s="68">
        <v>0.00212847222222222</v>
      </c>
      <c r="B743" s="101">
        <v>191.666666666667</v>
      </c>
    </row>
    <row r="744" spans="1:2" ht="12.75">
      <c r="A744" s="68">
        <v>0.00212962962962962</v>
      </c>
      <c r="B744" s="101">
        <v>190.166666666667</v>
      </c>
    </row>
    <row r="745" spans="1:2" ht="12.75">
      <c r="A745" s="68">
        <v>0.00213078703703703</v>
      </c>
      <c r="B745" s="101">
        <v>188.666666666667</v>
      </c>
    </row>
    <row r="746" spans="1:2" ht="12.75">
      <c r="A746" s="68">
        <v>0.00213194444444444</v>
      </c>
      <c r="B746" s="101">
        <v>187.166666666667</v>
      </c>
    </row>
    <row r="747" spans="1:2" ht="12.75">
      <c r="A747" s="68">
        <v>0.00213310185185185</v>
      </c>
      <c r="B747" s="101">
        <v>185.666666666667</v>
      </c>
    </row>
    <row r="748" spans="1:2" ht="12.75">
      <c r="A748" s="68">
        <v>0.00213425925925925</v>
      </c>
      <c r="B748" s="101">
        <v>184.166666666667</v>
      </c>
    </row>
    <row r="749" spans="1:2" ht="12.75">
      <c r="A749" s="68">
        <v>0.00213541666666666</v>
      </c>
      <c r="B749" s="101">
        <v>182.666666666667</v>
      </c>
    </row>
    <row r="750" spans="1:2" ht="12.75">
      <c r="A750" s="68">
        <v>0.00213657407407407</v>
      </c>
      <c r="B750" s="101">
        <v>181.166666666667</v>
      </c>
    </row>
    <row r="751" spans="1:2" ht="12.75">
      <c r="A751" s="68">
        <v>0.00213773148148148</v>
      </c>
      <c r="B751" s="101">
        <v>179.666666666667</v>
      </c>
    </row>
    <row r="752" spans="1:2" ht="12.75">
      <c r="A752" s="68">
        <v>0.00213888888888888</v>
      </c>
      <c r="B752" s="101">
        <v>178.166666666667</v>
      </c>
    </row>
    <row r="753" spans="1:2" ht="12.75">
      <c r="A753" s="68">
        <v>0.00214004629629629</v>
      </c>
      <c r="B753" s="101">
        <v>176.666666666667</v>
      </c>
    </row>
    <row r="754" spans="1:2" ht="12.75">
      <c r="A754" s="68">
        <v>0.0021412037037037</v>
      </c>
      <c r="B754" s="101">
        <v>175.166666666667</v>
      </c>
    </row>
    <row r="755" spans="1:2" ht="12.75">
      <c r="A755" s="68">
        <v>0.00214236111111111</v>
      </c>
      <c r="B755" s="101">
        <v>173.666666666667</v>
      </c>
    </row>
    <row r="756" spans="1:2" ht="12.75">
      <c r="A756" s="68">
        <v>0.00214351851851851</v>
      </c>
      <c r="B756" s="101">
        <v>172.166666666667</v>
      </c>
    </row>
    <row r="757" spans="1:2" ht="12.75">
      <c r="A757" s="68">
        <v>0.00214467592592592</v>
      </c>
      <c r="B757" s="101">
        <v>170.666666666667</v>
      </c>
    </row>
    <row r="758" spans="1:2" ht="12.75">
      <c r="A758" s="68">
        <v>0.00214583333333333</v>
      </c>
      <c r="B758" s="101">
        <v>169.166666666667</v>
      </c>
    </row>
    <row r="759" spans="1:2" ht="12.75">
      <c r="A759" s="68">
        <v>0.00214699074074074</v>
      </c>
      <c r="B759" s="101">
        <v>167.666666666667</v>
      </c>
    </row>
    <row r="760" spans="1:2" ht="12.75">
      <c r="A760" s="68">
        <v>0.00214814814814814</v>
      </c>
      <c r="B760" s="101">
        <v>166.166666666667</v>
      </c>
    </row>
    <row r="761" spans="1:2" ht="12.75">
      <c r="A761" s="68">
        <v>0.00214930555555555</v>
      </c>
      <c r="B761" s="101">
        <v>164.666666666667</v>
      </c>
    </row>
    <row r="762" spans="1:2" ht="12.75">
      <c r="A762" s="68">
        <v>0.00215046296296296</v>
      </c>
      <c r="B762" s="101">
        <v>163.166666666667</v>
      </c>
    </row>
    <row r="763" spans="1:2" ht="12.75">
      <c r="A763" s="68">
        <v>0.00215162037037037</v>
      </c>
      <c r="B763" s="101">
        <v>161.666666666667</v>
      </c>
    </row>
    <row r="764" spans="1:2" ht="12.75">
      <c r="A764" s="68">
        <v>0.00215277777777777</v>
      </c>
      <c r="B764" s="101">
        <v>160.166666666667</v>
      </c>
    </row>
    <row r="765" spans="1:2" ht="12.75">
      <c r="A765" s="68">
        <v>0.00215393518518518</v>
      </c>
      <c r="B765" s="101">
        <v>158.666666666667</v>
      </c>
    </row>
    <row r="766" spans="1:2" ht="12.75">
      <c r="A766" s="68">
        <v>0.00215509259259259</v>
      </c>
      <c r="B766" s="101">
        <v>157.166666666667</v>
      </c>
    </row>
    <row r="767" spans="1:2" ht="12.75">
      <c r="A767" s="68">
        <v>0.00215625</v>
      </c>
      <c r="B767" s="101">
        <v>155.666666666667</v>
      </c>
    </row>
    <row r="768" spans="1:2" ht="12.75">
      <c r="A768" s="68">
        <v>0.0021574074074074</v>
      </c>
      <c r="B768" s="101">
        <v>154.166666666667</v>
      </c>
    </row>
    <row r="769" spans="1:2" ht="12.75">
      <c r="A769" s="68">
        <v>0.00215856481481481</v>
      </c>
      <c r="B769" s="101">
        <v>152.666666666667</v>
      </c>
    </row>
    <row r="770" spans="1:2" ht="12.75">
      <c r="A770" s="68">
        <v>0.00215972222222222</v>
      </c>
      <c r="B770" s="101">
        <v>151.166666666667</v>
      </c>
    </row>
    <row r="771" spans="1:2" ht="12.75">
      <c r="A771" s="68">
        <v>0.00216087962962962</v>
      </c>
      <c r="B771" s="101">
        <v>149.666666666667</v>
      </c>
    </row>
    <row r="772" spans="1:2" ht="12.75">
      <c r="A772" s="68">
        <v>0.00216203703703703</v>
      </c>
      <c r="B772" s="101">
        <v>148.166666666667</v>
      </c>
    </row>
    <row r="773" spans="1:2" ht="12.75">
      <c r="A773" s="68">
        <v>0.00216319444444444</v>
      </c>
      <c r="B773" s="101">
        <v>146.666666666667</v>
      </c>
    </row>
    <row r="774" spans="1:2" ht="12.75">
      <c r="A774" s="68">
        <v>0.00216435185185185</v>
      </c>
      <c r="B774" s="101">
        <v>145.166666666667</v>
      </c>
    </row>
    <row r="775" spans="1:2" ht="12.75">
      <c r="A775" s="68">
        <v>0.00216550925925925</v>
      </c>
      <c r="B775" s="101">
        <v>143.666666666667</v>
      </c>
    </row>
    <row r="776" spans="1:2" ht="12.75">
      <c r="A776" s="68">
        <v>0.00216666666666666</v>
      </c>
      <c r="B776" s="101">
        <v>142.166666666667</v>
      </c>
    </row>
    <row r="777" spans="1:2" ht="12.75">
      <c r="A777" s="68">
        <v>0.00216782407407407</v>
      </c>
      <c r="B777" s="101">
        <v>140.666666666667</v>
      </c>
    </row>
    <row r="778" spans="1:2" ht="12.75">
      <c r="A778" s="68">
        <v>0.00216898148148148</v>
      </c>
      <c r="B778" s="101">
        <v>139.166666666667</v>
      </c>
    </row>
    <row r="779" spans="1:2" ht="12.75">
      <c r="A779" s="68">
        <v>0.00217013888888888</v>
      </c>
      <c r="B779" s="101">
        <v>137.666666666667</v>
      </c>
    </row>
    <row r="780" spans="1:2" ht="12.75">
      <c r="A780" s="68">
        <v>0.00217129629629629</v>
      </c>
      <c r="B780" s="101">
        <v>136.166666666667</v>
      </c>
    </row>
    <row r="781" spans="1:2" ht="12.75">
      <c r="A781" s="68">
        <v>0.0021724537037037</v>
      </c>
      <c r="B781" s="101">
        <v>134.666666666667</v>
      </c>
    </row>
    <row r="782" spans="1:2" ht="12.75">
      <c r="A782" s="68">
        <v>0.00217361111111111</v>
      </c>
      <c r="B782" s="101">
        <v>133.166666666667</v>
      </c>
    </row>
    <row r="783" spans="1:2" ht="12.75">
      <c r="A783" s="68">
        <v>0.00217476851851851</v>
      </c>
      <c r="B783" s="101">
        <v>131.666666666667</v>
      </c>
    </row>
    <row r="784" spans="1:2" ht="12.75">
      <c r="A784" s="68">
        <v>0.00217592592592592</v>
      </c>
      <c r="B784" s="101">
        <v>130.166666666667</v>
      </c>
    </row>
    <row r="785" spans="1:2" ht="12.75">
      <c r="A785" s="68">
        <v>0.00217708333333333</v>
      </c>
      <c r="B785" s="101">
        <v>128.666666666667</v>
      </c>
    </row>
    <row r="786" spans="1:2" ht="12.75">
      <c r="A786" s="68">
        <v>0.00217824074074074</v>
      </c>
      <c r="B786" s="101">
        <v>127.166666666667</v>
      </c>
    </row>
    <row r="787" spans="1:2" ht="12.75">
      <c r="A787" s="68">
        <v>0.00217939814814814</v>
      </c>
      <c r="B787" s="101">
        <v>125.666666666667</v>
      </c>
    </row>
    <row r="788" spans="1:2" ht="12.75">
      <c r="A788" s="68">
        <v>0.00218055555555555</v>
      </c>
      <c r="B788" s="101">
        <v>124.166666666667</v>
      </c>
    </row>
    <row r="789" spans="1:2" ht="12.75">
      <c r="A789" s="68">
        <v>0.00218171296296296</v>
      </c>
      <c r="B789" s="101">
        <v>122.666666666667</v>
      </c>
    </row>
    <row r="790" spans="1:2" ht="12.75">
      <c r="A790" s="68">
        <v>0.00218287037037037</v>
      </c>
      <c r="B790" s="101">
        <v>121.166666666667</v>
      </c>
    </row>
    <row r="791" spans="1:2" ht="12.75">
      <c r="A791" s="68">
        <v>0.00218402777777777</v>
      </c>
      <c r="B791" s="101">
        <v>119.666666666667</v>
      </c>
    </row>
    <row r="792" spans="1:2" ht="12.75">
      <c r="A792" s="68">
        <v>0.00218518518518518</v>
      </c>
      <c r="B792" s="101">
        <v>118.166666666667</v>
      </c>
    </row>
    <row r="793" spans="1:2" ht="12.75">
      <c r="A793" s="68">
        <v>0.00218634259259259</v>
      </c>
      <c r="B793" s="101">
        <v>116.666666666667</v>
      </c>
    </row>
    <row r="794" spans="1:2" ht="12.75">
      <c r="A794" s="68">
        <v>0.00218749999999999</v>
      </c>
      <c r="B794" s="101">
        <v>115.166666666667</v>
      </c>
    </row>
    <row r="795" spans="1:2" ht="12.75">
      <c r="A795" s="68">
        <v>0.0021886574074074</v>
      </c>
      <c r="B795" s="101">
        <v>113.666666666667</v>
      </c>
    </row>
    <row r="796" spans="1:2" ht="12.75">
      <c r="A796" s="68">
        <v>0.00218981481481481</v>
      </c>
      <c r="B796" s="101">
        <v>112.166666666667</v>
      </c>
    </row>
    <row r="797" spans="1:2" ht="12.75">
      <c r="A797" s="68">
        <v>0.00219097222222222</v>
      </c>
      <c r="B797" s="101">
        <v>110.666666666667</v>
      </c>
    </row>
    <row r="798" spans="1:2" ht="12.75">
      <c r="A798" s="68">
        <v>0.00219212962962962</v>
      </c>
      <c r="B798" s="101">
        <v>109.166666666667</v>
      </c>
    </row>
    <row r="799" spans="1:2" ht="12.75">
      <c r="A799" s="68">
        <v>0.00219328703703703</v>
      </c>
      <c r="B799" s="101">
        <v>107.666666666667</v>
      </c>
    </row>
    <row r="800" spans="1:2" ht="12.75">
      <c r="A800" s="68">
        <v>0.00219444444444444</v>
      </c>
      <c r="B800" s="101">
        <v>106.166666666667</v>
      </c>
    </row>
    <row r="801" spans="1:2" ht="12.75">
      <c r="A801" s="68">
        <v>0.00219560185185185</v>
      </c>
      <c r="B801" s="101">
        <v>104.666666666667</v>
      </c>
    </row>
    <row r="802" spans="1:2" ht="12.75">
      <c r="A802" s="68">
        <v>0.00219675925925925</v>
      </c>
      <c r="B802" s="101">
        <v>103.166666666667</v>
      </c>
    </row>
    <row r="803" spans="1:2" ht="12.75">
      <c r="A803" s="68">
        <v>0.00219791666666666</v>
      </c>
      <c r="B803" s="101">
        <v>101.666666666667</v>
      </c>
    </row>
    <row r="804" spans="1:2" ht="12.75">
      <c r="A804" s="68">
        <v>0.00219907407407407</v>
      </c>
      <c r="B804" s="101">
        <v>100.166666666667</v>
      </c>
    </row>
    <row r="805" spans="1:2" ht="12.75">
      <c r="A805" s="68">
        <v>0.00220023148148148</v>
      </c>
      <c r="B805" s="101">
        <v>98.6666666666667</v>
      </c>
    </row>
    <row r="806" spans="1:2" ht="12.75">
      <c r="A806" s="68">
        <v>0.00220138888888888</v>
      </c>
      <c r="B806" s="101">
        <v>97.1666666666667</v>
      </c>
    </row>
    <row r="807" spans="1:2" ht="12.75">
      <c r="A807" s="68">
        <v>0.00220254629629629</v>
      </c>
      <c r="B807" s="101">
        <v>95.6666666666667</v>
      </c>
    </row>
    <row r="808" spans="1:2" ht="12.75">
      <c r="A808" s="68">
        <v>0.0022037037037037</v>
      </c>
      <c r="B808" s="101">
        <v>94.1666666666667</v>
      </c>
    </row>
    <row r="809" spans="1:2" ht="12.75">
      <c r="A809" s="68">
        <v>0.00220486111111111</v>
      </c>
      <c r="B809" s="101">
        <v>92.6666666666667</v>
      </c>
    </row>
    <row r="810" spans="1:2" ht="12.75">
      <c r="A810" s="68">
        <v>0.00220601851851851</v>
      </c>
      <c r="B810" s="101">
        <v>91.1666666666667</v>
      </c>
    </row>
    <row r="811" spans="1:2" ht="12.75">
      <c r="A811" s="68">
        <v>0.00220717592592592</v>
      </c>
      <c r="B811" s="101">
        <v>89.6666666666667</v>
      </c>
    </row>
    <row r="812" spans="1:2" ht="12.75">
      <c r="A812" s="68">
        <v>0.00220833333333333</v>
      </c>
      <c r="B812" s="101">
        <v>88.1666666666667</v>
      </c>
    </row>
    <row r="813" spans="1:2" ht="12.75">
      <c r="A813" s="68">
        <v>0.00220949074074074</v>
      </c>
      <c r="B813" s="101">
        <v>86.6666666666667</v>
      </c>
    </row>
    <row r="814" spans="1:2" ht="12.75">
      <c r="A814" s="68">
        <v>0.00221064814814814</v>
      </c>
      <c r="B814" s="101">
        <v>85.1666666666667</v>
      </c>
    </row>
    <row r="815" spans="1:2" ht="12.75">
      <c r="A815" s="68">
        <v>0.00221180555555555</v>
      </c>
      <c r="B815" s="101">
        <v>83.6666666666667</v>
      </c>
    </row>
    <row r="816" spans="1:2" ht="12.75">
      <c r="A816" s="68">
        <v>0.00221296296296296</v>
      </c>
      <c r="B816" s="101">
        <v>82.1666666666667</v>
      </c>
    </row>
    <row r="817" spans="1:2" ht="12.75">
      <c r="A817" s="68">
        <v>0.00221412037037037</v>
      </c>
      <c r="B817" s="101">
        <v>80.6666666666667</v>
      </c>
    </row>
    <row r="818" spans="1:2" ht="12.75">
      <c r="A818" s="68">
        <v>0.00221527777777777</v>
      </c>
      <c r="B818" s="101">
        <v>79.1666666666667</v>
      </c>
    </row>
    <row r="819" spans="1:2" ht="12.75">
      <c r="A819" s="68">
        <v>0.00221643518518518</v>
      </c>
      <c r="B819" s="101">
        <v>77.6666666666667</v>
      </c>
    </row>
    <row r="820" spans="1:2" ht="12.75">
      <c r="A820" s="68">
        <v>0.00221759259259259</v>
      </c>
      <c r="B820" s="101">
        <v>76.1666666666667</v>
      </c>
    </row>
    <row r="821" spans="1:2" ht="12.75">
      <c r="A821" s="68">
        <v>0.00221874999999999</v>
      </c>
      <c r="B821" s="101">
        <v>74.6666666666667</v>
      </c>
    </row>
    <row r="822" spans="1:2" ht="12.75">
      <c r="A822" s="68">
        <v>0.0022199074074074</v>
      </c>
      <c r="B822" s="101">
        <v>73.1666666666667</v>
      </c>
    </row>
    <row r="823" spans="1:2" ht="12.75">
      <c r="A823" s="68">
        <v>0.00222106481481481</v>
      </c>
      <c r="B823" s="101">
        <v>71.6666666666667</v>
      </c>
    </row>
    <row r="824" spans="1:2" ht="12.75">
      <c r="A824" s="68">
        <v>0.00222222222222222</v>
      </c>
      <c r="B824" s="101">
        <v>70.1666666666667</v>
      </c>
    </row>
    <row r="825" spans="1:2" ht="12.75">
      <c r="A825" s="68">
        <v>0.00222337962962962</v>
      </c>
      <c r="B825" s="101">
        <v>68.6666666666667</v>
      </c>
    </row>
    <row r="826" spans="1:2" ht="12.75">
      <c r="A826" s="68">
        <v>0.00222453703703703</v>
      </c>
      <c r="B826" s="101">
        <v>67.1666666666667</v>
      </c>
    </row>
    <row r="827" spans="1:2" ht="12.75">
      <c r="A827" s="68">
        <v>0.00222569444444444</v>
      </c>
      <c r="B827" s="101">
        <v>65.6666666666667</v>
      </c>
    </row>
    <row r="828" spans="1:2" ht="12.75">
      <c r="A828" s="68">
        <v>0.00222685185185185</v>
      </c>
      <c r="B828" s="101">
        <v>64.1666666666667</v>
      </c>
    </row>
    <row r="829" spans="1:2" ht="12.75">
      <c r="A829" s="68">
        <v>0.00222800925925925</v>
      </c>
      <c r="B829" s="101">
        <v>62.6666666666667</v>
      </c>
    </row>
    <row r="830" spans="1:2" ht="12.75">
      <c r="A830" s="68">
        <v>0.00222916666666666</v>
      </c>
      <c r="B830" s="101">
        <v>61.1666666666667</v>
      </c>
    </row>
    <row r="831" spans="1:2" ht="12.75">
      <c r="A831" s="68">
        <v>0.00223032407407407</v>
      </c>
      <c r="B831" s="101">
        <v>59.6666666666667</v>
      </c>
    </row>
    <row r="832" spans="1:2" ht="12.75">
      <c r="A832" s="68">
        <v>0.00223148148148148</v>
      </c>
      <c r="B832" s="101">
        <v>58.1666666666667</v>
      </c>
    </row>
    <row r="833" spans="1:2" ht="12.75">
      <c r="A833" s="68">
        <v>0.00223263888888888</v>
      </c>
      <c r="B833" s="101">
        <v>56.6666666666667</v>
      </c>
    </row>
    <row r="834" spans="1:2" ht="12.75">
      <c r="A834" s="68">
        <v>0.00223379629629629</v>
      </c>
      <c r="B834" s="101">
        <v>55.1666666666667</v>
      </c>
    </row>
    <row r="835" spans="1:2" ht="12.75">
      <c r="A835" s="68">
        <v>0.0022349537037037</v>
      </c>
      <c r="B835" s="101">
        <v>53.6666666666667</v>
      </c>
    </row>
    <row r="836" spans="1:2" ht="12.75">
      <c r="A836" s="68">
        <v>0.00223611111111111</v>
      </c>
      <c r="B836" s="101">
        <v>52.1666666666667</v>
      </c>
    </row>
    <row r="837" spans="1:2" ht="12.75">
      <c r="A837" s="68">
        <v>0.00223726851851851</v>
      </c>
      <c r="B837" s="101">
        <v>50.6666666666667</v>
      </c>
    </row>
    <row r="838" spans="1:2" ht="12.75">
      <c r="A838" s="68">
        <v>0.00223842592592592</v>
      </c>
      <c r="B838" s="101">
        <v>49.1666666666667</v>
      </c>
    </row>
    <row r="839" spans="1:2" ht="12.75">
      <c r="A839" s="68">
        <v>0.00223958333333333</v>
      </c>
      <c r="B839" s="101">
        <v>47.6666666666667</v>
      </c>
    </row>
    <row r="840" spans="1:2" ht="12.75">
      <c r="A840" s="68">
        <v>0.00224074074074073</v>
      </c>
      <c r="B840" s="101">
        <v>46.1666666666667</v>
      </c>
    </row>
    <row r="841" spans="1:2" ht="12.75">
      <c r="A841" s="68">
        <v>0.00224189814814814</v>
      </c>
      <c r="B841" s="101">
        <v>44.6666666666667</v>
      </c>
    </row>
    <row r="842" spans="1:2" ht="12.75">
      <c r="A842" s="68">
        <v>0.00224305555555555</v>
      </c>
      <c r="B842" s="101">
        <v>43.1666666666667</v>
      </c>
    </row>
    <row r="843" spans="1:2" ht="12.75">
      <c r="A843" s="68">
        <v>0.00224421296296296</v>
      </c>
      <c r="B843" s="101">
        <v>41.6666666666667</v>
      </c>
    </row>
    <row r="844" spans="1:2" ht="12.75">
      <c r="A844" s="68">
        <v>0.00224537037037036</v>
      </c>
      <c r="B844" s="101">
        <v>40.1666666666667</v>
      </c>
    </row>
    <row r="845" spans="1:2" ht="12.75">
      <c r="A845" s="68">
        <v>0.00224652777777777</v>
      </c>
      <c r="B845" s="101">
        <v>38.6666666666667</v>
      </c>
    </row>
    <row r="846" spans="1:2" ht="12.75">
      <c r="A846" s="68">
        <v>0.00224768518518518</v>
      </c>
      <c r="B846" s="101">
        <v>37.1666666666667</v>
      </c>
    </row>
    <row r="847" spans="1:2" ht="12.75">
      <c r="A847" s="68">
        <v>0.00224884259259259</v>
      </c>
      <c r="B847" s="101">
        <v>35.6666666666667</v>
      </c>
    </row>
    <row r="848" spans="1:2" ht="12.75">
      <c r="A848" s="68">
        <v>0.00224999999999999</v>
      </c>
      <c r="B848" s="101">
        <v>34.1666666666667</v>
      </c>
    </row>
    <row r="849" spans="1:2" ht="12.75">
      <c r="A849" s="68">
        <v>0.0022511574074074</v>
      </c>
      <c r="B849" s="101">
        <v>32.6666666666667</v>
      </c>
    </row>
    <row r="850" spans="1:2" ht="12.75">
      <c r="A850" s="68">
        <v>0.00225231481481481</v>
      </c>
      <c r="B850" s="101">
        <v>31.1666666666667</v>
      </c>
    </row>
    <row r="851" spans="1:2" ht="12.75">
      <c r="A851" s="68">
        <v>0.00225347222222222</v>
      </c>
      <c r="B851" s="101">
        <v>29.6666666666667</v>
      </c>
    </row>
    <row r="852" spans="1:2" ht="12.75">
      <c r="A852" s="68">
        <v>0.00225462962962962</v>
      </c>
      <c r="B852" s="101">
        <v>28.1666666666667</v>
      </c>
    </row>
    <row r="853" spans="1:2" ht="12.75">
      <c r="A853" s="68">
        <v>0.00225578703703703</v>
      </c>
      <c r="B853" s="101">
        <v>26.6666666666667</v>
      </c>
    </row>
    <row r="854" spans="1:2" ht="12.75">
      <c r="A854" s="68">
        <v>0.00225694444444444</v>
      </c>
      <c r="B854" s="101">
        <v>25.1666666666667</v>
      </c>
    </row>
    <row r="855" spans="1:2" ht="12.75">
      <c r="A855" s="68">
        <v>0.00225810185185185</v>
      </c>
      <c r="B855" s="101">
        <v>23.6666666666667</v>
      </c>
    </row>
    <row r="856" spans="1:2" ht="12.75">
      <c r="A856" s="68">
        <v>0.00225925925925925</v>
      </c>
      <c r="B856" s="101">
        <v>22.1666666666667</v>
      </c>
    </row>
    <row r="857" spans="1:2" ht="12.75">
      <c r="A857" s="68">
        <v>0.00226041666666666</v>
      </c>
      <c r="B857" s="101">
        <v>20.6666666666667</v>
      </c>
    </row>
    <row r="858" spans="1:2" ht="12.75">
      <c r="A858" s="68">
        <v>0.00226157407407407</v>
      </c>
      <c r="B858" s="101">
        <v>19.1666666666667</v>
      </c>
    </row>
    <row r="859" spans="1:2" ht="12.75">
      <c r="A859" s="68">
        <v>0.00226273148148147</v>
      </c>
      <c r="B859" s="101">
        <v>17.6666666666667</v>
      </c>
    </row>
    <row r="860" spans="1:2" ht="12.75">
      <c r="A860" s="68">
        <v>0.00226388888888888</v>
      </c>
      <c r="B860" s="101">
        <v>16.1666666666667</v>
      </c>
    </row>
    <row r="861" spans="1:2" ht="12.75">
      <c r="A861" s="68">
        <v>0.00226504629629629</v>
      </c>
      <c r="B861" s="101">
        <v>14.6666666666667</v>
      </c>
    </row>
    <row r="862" spans="1:2" ht="12.75">
      <c r="A862" s="68">
        <v>0.0022662037037037</v>
      </c>
      <c r="B862" s="101">
        <v>13.1666666666667</v>
      </c>
    </row>
    <row r="863" spans="1:2" ht="12.75">
      <c r="A863" s="68">
        <v>0.00226736111111111</v>
      </c>
      <c r="B863" s="101">
        <v>11.6666666666667</v>
      </c>
    </row>
    <row r="864" spans="1:2" ht="12.75">
      <c r="A864" s="68">
        <v>0.00226851851851851</v>
      </c>
      <c r="B864" s="101">
        <v>10.1666666666667</v>
      </c>
    </row>
    <row r="865" spans="1:2" ht="12.75">
      <c r="A865" s="68">
        <v>0.00226967592592592</v>
      </c>
      <c r="B865" s="101">
        <v>8.66666666666674</v>
      </c>
    </row>
    <row r="866" spans="1:2" ht="12.75">
      <c r="A866" s="68">
        <v>0.00227083333333333</v>
      </c>
      <c r="B866" s="101">
        <v>7.16666666666674</v>
      </c>
    </row>
    <row r="867" spans="1:2" ht="12.75">
      <c r="A867" s="68">
        <v>0.00227199074074074</v>
      </c>
      <c r="B867" s="101">
        <v>5.66666666666674</v>
      </c>
    </row>
    <row r="868" spans="1:2" ht="12.75">
      <c r="A868" s="68">
        <v>0.00227314814814814</v>
      </c>
      <c r="B868" s="101">
        <v>4.16666666666674</v>
      </c>
    </row>
    <row r="869" spans="1:2" ht="12.75">
      <c r="A869" s="68">
        <v>0.00227430555555555</v>
      </c>
      <c r="B869" s="101">
        <v>2.66666666666674</v>
      </c>
    </row>
    <row r="870" spans="1:2" ht="12.75">
      <c r="A870" s="68">
        <v>0.00227546296296296</v>
      </c>
      <c r="B870" s="101">
        <v>1.16666666666674</v>
      </c>
    </row>
    <row r="871" spans="1:2" ht="12.75">
      <c r="A871" s="68">
        <v>0.00227662037037037</v>
      </c>
      <c r="B871" s="101">
        <v>-0.333333333333258</v>
      </c>
    </row>
    <row r="872" spans="1:2" ht="12.75">
      <c r="A872" s="160">
        <v>0</v>
      </c>
      <c r="B872" s="101">
        <v>0</v>
      </c>
    </row>
    <row r="873" spans="1:2" ht="12.75">
      <c r="A873" s="160" t="s">
        <v>308</v>
      </c>
      <c r="B873" s="101">
        <v>0</v>
      </c>
    </row>
    <row r="874" spans="1:2" ht="12.75">
      <c r="A874" s="160" t="s">
        <v>264</v>
      </c>
      <c r="B874">
        <v>0</v>
      </c>
    </row>
    <row r="875" spans="1:2" ht="12.75">
      <c r="A875" s="160" t="s">
        <v>309</v>
      </c>
      <c r="B875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SheetLayoutView="100" zoomScalePageLayoutView="0" workbookViewId="0" topLeftCell="A1">
      <selection activeCell="E38" sqref="E38"/>
    </sheetView>
  </sheetViews>
  <sheetFormatPr defaultColWidth="9.00390625" defaultRowHeight="12.75"/>
  <sheetData>
    <row r="1" spans="1:2" ht="15.75">
      <c r="A1" s="197" t="s">
        <v>314</v>
      </c>
      <c r="B1" s="197"/>
    </row>
    <row r="2" spans="1:2" ht="12.75">
      <c r="A2" s="161">
        <v>0</v>
      </c>
      <c r="B2" s="100" t="s">
        <v>162</v>
      </c>
    </row>
    <row r="3" spans="1:2" ht="12.75">
      <c r="A3" s="161">
        <v>600</v>
      </c>
      <c r="B3" s="100" t="s">
        <v>315</v>
      </c>
    </row>
    <row r="4" spans="1:2" ht="12.75">
      <c r="A4" s="161">
        <v>899</v>
      </c>
      <c r="B4" s="100" t="s">
        <v>315</v>
      </c>
    </row>
    <row r="5" spans="1:2" ht="12.75">
      <c r="A5" s="161">
        <v>900</v>
      </c>
      <c r="B5" s="100" t="s">
        <v>316</v>
      </c>
    </row>
    <row r="6" spans="1:2" ht="12.75">
      <c r="A6" s="161">
        <v>1199</v>
      </c>
      <c r="B6" s="100" t="s">
        <v>316</v>
      </c>
    </row>
    <row r="7" spans="1:2" ht="12.75">
      <c r="A7" s="161">
        <v>1200</v>
      </c>
      <c r="B7" s="100" t="s">
        <v>317</v>
      </c>
    </row>
    <row r="8" spans="1:2" ht="12.75">
      <c r="A8" s="161">
        <v>1599</v>
      </c>
      <c r="B8" s="100" t="s">
        <v>317</v>
      </c>
    </row>
    <row r="9" spans="1:2" ht="12.75">
      <c r="A9" s="161">
        <v>1600</v>
      </c>
      <c r="B9" s="100" t="s">
        <v>318</v>
      </c>
    </row>
    <row r="10" spans="1:2" ht="12.75">
      <c r="A10" s="161">
        <v>2199</v>
      </c>
      <c r="B10" s="100" t="s">
        <v>318</v>
      </c>
    </row>
    <row r="11" spans="1:2" ht="12.75">
      <c r="A11" s="161">
        <v>2200</v>
      </c>
      <c r="B11" s="100" t="s">
        <v>319</v>
      </c>
    </row>
    <row r="12" spans="1:2" ht="12.75">
      <c r="A12" s="161">
        <v>2699</v>
      </c>
      <c r="B12" s="100" t="s">
        <v>319</v>
      </c>
    </row>
    <row r="13" spans="1:2" ht="12.75">
      <c r="A13" s="161">
        <v>2700</v>
      </c>
      <c r="B13" s="100" t="s">
        <v>320</v>
      </c>
    </row>
    <row r="14" spans="1:2" ht="12.75">
      <c r="A14" s="161">
        <v>2999</v>
      </c>
      <c r="B14" s="100" t="s">
        <v>320</v>
      </c>
    </row>
    <row r="15" spans="1:2" ht="12.75">
      <c r="A15" s="161">
        <v>3000</v>
      </c>
      <c r="B15" s="162" t="s">
        <v>321</v>
      </c>
    </row>
    <row r="16" spans="1:2" ht="12.75">
      <c r="A16" s="161">
        <v>3099</v>
      </c>
      <c r="B16" s="100" t="s">
        <v>321</v>
      </c>
    </row>
    <row r="17" spans="1:2" ht="12.75">
      <c r="A17" s="161">
        <v>3100</v>
      </c>
      <c r="B17" s="100" t="s">
        <v>322</v>
      </c>
    </row>
    <row r="18" spans="1:2" ht="12.75">
      <c r="A18" s="161">
        <v>4000</v>
      </c>
      <c r="B18" s="100" t="s">
        <v>322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4:I38"/>
  <sheetViews>
    <sheetView view="pageBreakPreview" zoomScaleSheetLayoutView="100" zoomScalePageLayoutView="0" workbookViewId="0" topLeftCell="A1">
      <selection activeCell="C36" sqref="C36"/>
    </sheetView>
  </sheetViews>
  <sheetFormatPr defaultColWidth="9.00390625" defaultRowHeight="12.75"/>
  <sheetData>
    <row r="34" spans="2:9" ht="12.75" customHeight="1">
      <c r="B34" s="198" t="s">
        <v>12</v>
      </c>
      <c r="C34" s="167" t="s">
        <v>12</v>
      </c>
      <c r="D34" s="167" t="s">
        <v>12</v>
      </c>
      <c r="E34" s="167" t="s">
        <v>12</v>
      </c>
      <c r="F34" s="167" t="s">
        <v>12</v>
      </c>
      <c r="G34" s="167" t="s">
        <v>12</v>
      </c>
      <c r="H34" s="167" t="s">
        <v>12</v>
      </c>
      <c r="I34" s="167" t="s">
        <v>12</v>
      </c>
    </row>
    <row r="35" spans="2:9" ht="12.75">
      <c r="B35" s="198"/>
      <c r="C35" s="167"/>
      <c r="D35" s="167"/>
      <c r="E35" s="167"/>
      <c r="F35" s="167"/>
      <c r="G35" s="167"/>
      <c r="H35" s="167"/>
      <c r="I35" s="167"/>
    </row>
    <row r="36" spans="2:9" ht="12.75">
      <c r="B36" s="100" t="s">
        <v>322</v>
      </c>
      <c r="C36" s="100" t="s">
        <v>321</v>
      </c>
      <c r="D36" s="100" t="s">
        <v>320</v>
      </c>
      <c r="E36" s="100" t="s">
        <v>319</v>
      </c>
      <c r="F36" s="100" t="s">
        <v>318</v>
      </c>
      <c r="G36" s="100" t="s">
        <v>317</v>
      </c>
      <c r="H36" s="100" t="s">
        <v>316</v>
      </c>
      <c r="I36" s="100" t="s">
        <v>315</v>
      </c>
    </row>
    <row r="38" ht="12.75">
      <c r="B38">
        <f>DCOUNTA(Мандатная!G11:G87,1,Лист1!B34:B36)</f>
        <v>35</v>
      </c>
    </row>
  </sheetData>
  <sheetProtection selectLockedCells="1" selectUnlockedCells="1"/>
  <mergeCells count="8">
    <mergeCell ref="H34:H35"/>
    <mergeCell ref="I34:I35"/>
    <mergeCell ref="B34:B35"/>
    <mergeCell ref="C34:C35"/>
    <mergeCell ref="D34:D35"/>
    <mergeCell ref="E34:E35"/>
    <mergeCell ref="F34:F35"/>
    <mergeCell ref="G34:G3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</cols>
  <sheetData>
    <row r="2" ht="12.75">
      <c r="B2" t="s">
        <v>323</v>
      </c>
    </row>
    <row r="3" ht="12.75">
      <c r="B3" t="s">
        <v>324</v>
      </c>
    </row>
    <row r="5" ht="12.75">
      <c r="B5" t="s">
        <v>325</v>
      </c>
    </row>
    <row r="7" ht="12.75">
      <c r="B7" t="s">
        <v>326</v>
      </c>
    </row>
    <row r="8" spans="2:3" ht="12.75">
      <c r="B8" t="s">
        <v>327</v>
      </c>
      <c r="C8" t="s">
        <v>328</v>
      </c>
    </row>
    <row r="9" spans="2:3" ht="12.75">
      <c r="B9" t="s">
        <v>329</v>
      </c>
      <c r="C9" t="s">
        <v>330</v>
      </c>
    </row>
    <row r="10" spans="2:3" ht="12.75">
      <c r="B10" t="s">
        <v>331</v>
      </c>
      <c r="C10" t="s">
        <v>332</v>
      </c>
    </row>
    <row r="11" spans="2:3" ht="12.75">
      <c r="B11" t="s">
        <v>333</v>
      </c>
      <c r="C11" t="s">
        <v>334</v>
      </c>
    </row>
    <row r="12" spans="2:3" ht="12.75">
      <c r="B12" t="s">
        <v>335</v>
      </c>
      <c r="C12" t="s">
        <v>336</v>
      </c>
    </row>
    <row r="13" spans="2:3" ht="12.75">
      <c r="B13" t="s">
        <v>337</v>
      </c>
      <c r="C13" t="s">
        <v>338</v>
      </c>
    </row>
    <row r="14" spans="2:3" ht="12.75">
      <c r="B14" t="s">
        <v>339</v>
      </c>
      <c r="C14" t="s">
        <v>340</v>
      </c>
    </row>
    <row r="15" spans="2:3" ht="12.75">
      <c r="B15" t="s">
        <v>341</v>
      </c>
      <c r="C15" t="s">
        <v>342</v>
      </c>
    </row>
    <row r="16" spans="2:3" ht="12.75">
      <c r="B16" t="s">
        <v>343</v>
      </c>
      <c r="C16" t="s">
        <v>344</v>
      </c>
    </row>
    <row r="17" spans="2:3" ht="12.75">
      <c r="B17" t="s">
        <v>345</v>
      </c>
      <c r="C17" t="s">
        <v>346</v>
      </c>
    </row>
    <row r="18" spans="2:3" ht="12.75">
      <c r="B18" t="s">
        <v>347</v>
      </c>
      <c r="C18" t="s">
        <v>348</v>
      </c>
    </row>
    <row r="19" spans="2:3" ht="12.75">
      <c r="B19" t="s">
        <v>349</v>
      </c>
      <c r="C19" t="s">
        <v>350</v>
      </c>
    </row>
    <row r="22" spans="2:3" ht="12.75">
      <c r="B22" t="s">
        <v>327</v>
      </c>
      <c r="C22" t="s">
        <v>351</v>
      </c>
    </row>
    <row r="23" spans="2:3" ht="12.75">
      <c r="B23" t="s">
        <v>352</v>
      </c>
      <c r="C23" t="s">
        <v>353</v>
      </c>
    </row>
    <row r="24" ht="12.75">
      <c r="C24" t="s">
        <v>354</v>
      </c>
    </row>
    <row r="25" ht="12.75">
      <c r="C25" t="s">
        <v>355</v>
      </c>
    </row>
    <row r="26" ht="12.75">
      <c r="C26" t="s">
        <v>356</v>
      </c>
    </row>
    <row r="27" spans="3:5" ht="12.75">
      <c r="C27" t="s">
        <v>357</v>
      </c>
      <c r="E27" t="s">
        <v>358</v>
      </c>
    </row>
    <row r="28" spans="2:3" ht="12.75">
      <c r="B28" t="s">
        <v>359</v>
      </c>
      <c r="C28" t="s">
        <v>360</v>
      </c>
    </row>
    <row r="29" ht="12.75">
      <c r="C29" t="s">
        <v>361</v>
      </c>
    </row>
    <row r="30" spans="2:3" ht="12.75">
      <c r="B30" t="s">
        <v>362</v>
      </c>
      <c r="C30" t="s">
        <v>363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7.00390625" style="64" customWidth="1"/>
    <col min="2" max="2" width="21.125" style="64" customWidth="1"/>
    <col min="3" max="4" width="0" style="64" hidden="1" customWidth="1"/>
    <col min="5" max="5" width="11.125" style="65" customWidth="1"/>
    <col min="6" max="6" width="7.875" style="64" customWidth="1"/>
    <col min="7" max="7" width="8.125" style="64" customWidth="1"/>
    <col min="8" max="9" width="10.875" style="64" customWidth="1"/>
    <col min="10" max="16384" width="9.125" style="64" customWidth="1"/>
  </cols>
  <sheetData>
    <row r="1" spans="1:9" ht="12.75">
      <c r="A1" s="172" t="s">
        <v>240</v>
      </c>
      <c r="B1" s="172"/>
      <c r="C1" s="172"/>
      <c r="D1" s="172"/>
      <c r="E1" s="172"/>
      <c r="F1" s="172"/>
      <c r="G1" s="172"/>
      <c r="H1" s="172"/>
      <c r="I1" s="172"/>
    </row>
    <row r="2" spans="8:9" ht="12.75">
      <c r="H2" s="173"/>
      <c r="I2" s="173"/>
    </row>
    <row r="3" spans="1:9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ht="12.75">
      <c r="A4" s="172" t="s">
        <v>241</v>
      </c>
      <c r="B4" s="172"/>
      <c r="C4" s="172"/>
      <c r="D4" s="172"/>
      <c r="E4" s="172"/>
      <c r="F4" s="172"/>
      <c r="G4" s="172"/>
      <c r="H4" s="172"/>
      <c r="I4" s="172"/>
    </row>
    <row r="5" spans="1:9" ht="12.75">
      <c r="A5" s="174" t="s">
        <v>242</v>
      </c>
      <c r="B5" s="174"/>
      <c r="C5" s="174"/>
      <c r="D5" s="174"/>
      <c r="E5" s="174"/>
      <c r="F5" s="174"/>
      <c r="G5" s="174"/>
      <c r="H5" s="174"/>
      <c r="I5" s="174"/>
    </row>
    <row r="6" spans="1:9" ht="12.75">
      <c r="A6" s="174" t="s">
        <v>243</v>
      </c>
      <c r="B6" s="174"/>
      <c r="C6" s="174"/>
      <c r="D6" s="174"/>
      <c r="E6" s="174"/>
      <c r="F6" s="174"/>
      <c r="G6" s="174"/>
      <c r="H6" s="174"/>
      <c r="I6" s="174"/>
    </row>
    <row r="7" spans="1:9" ht="12.75" customHeight="1">
      <c r="A7" s="177" t="s">
        <v>6</v>
      </c>
      <c r="B7" s="178" t="s">
        <v>7</v>
      </c>
      <c r="C7" s="178" t="s">
        <v>8</v>
      </c>
      <c r="D7" s="175" t="s">
        <v>10</v>
      </c>
      <c r="E7" s="179" t="s">
        <v>244</v>
      </c>
      <c r="F7" s="175" t="s">
        <v>245</v>
      </c>
      <c r="G7" s="175" t="s">
        <v>246</v>
      </c>
      <c r="H7" s="175" t="s">
        <v>247</v>
      </c>
      <c r="I7" s="176" t="s">
        <v>248</v>
      </c>
    </row>
    <row r="8" spans="1:9" ht="23.25" customHeight="1">
      <c r="A8" s="177"/>
      <c r="B8" s="178"/>
      <c r="C8" s="178"/>
      <c r="D8" s="175"/>
      <c r="E8" s="179"/>
      <c r="F8" s="175"/>
      <c r="G8" s="175"/>
      <c r="H8" s="175"/>
      <c r="I8" s="176"/>
    </row>
    <row r="9" spans="1:9" ht="12.75">
      <c r="A9" s="66" t="s">
        <v>15</v>
      </c>
      <c r="B9" s="67" t="str">
        <f>VLOOKUP(A9,Мандатная!$A$16:$H$90,2,FALSE)</f>
        <v>Ткаченко</v>
      </c>
      <c r="C9" s="64" t="str">
        <f>VLOOKUP(A9,Мандатная!$A$16:$H$90,3,FALSE)</f>
        <v>Илья</v>
      </c>
      <c r="D9" s="64" t="str">
        <f>VLOOKUP(A9,Мандатная!$A$16:$H$90,5,FALSE)</f>
        <v>Новороссийск</v>
      </c>
      <c r="E9" s="68">
        <v>0.0024837962962962964</v>
      </c>
      <c r="F9" s="69">
        <f>VLOOKUP(E9,ТабПлав!$A$3:$B$1278,2)</f>
        <v>254</v>
      </c>
      <c r="G9" s="70">
        <f>RANK(F9,$F$9:$F$78,0)</f>
        <v>43</v>
      </c>
      <c r="I9" s="71"/>
    </row>
    <row r="10" spans="1:9" ht="12.75">
      <c r="A10" s="66" t="s">
        <v>21</v>
      </c>
      <c r="B10" s="67" t="str">
        <f>VLOOKUP(A10,Мандатная!$A$16:$H$90,2,FALSE)</f>
        <v>Мамаев</v>
      </c>
      <c r="C10" s="64" t="str">
        <f>VLOOKUP(A10,Мандатная!$A$16:$H$90,3,FALSE)</f>
        <v>Владимир</v>
      </c>
      <c r="D10" s="64">
        <f>VLOOKUP(A10,Мандатная!$A$16:$H$90,5,FALSE)</f>
        <v>0</v>
      </c>
      <c r="E10" s="68">
        <v>0.0021666666666666666</v>
      </c>
      <c r="F10" s="69">
        <f>VLOOKUP(E10,ТабПлав!$A$3:$B$1278,2)</f>
        <v>528</v>
      </c>
      <c r="G10" s="70">
        <f>RANK(F10,$F$9:$F$78,0)</f>
        <v>36</v>
      </c>
      <c r="I10" s="71"/>
    </row>
    <row r="11" spans="1:9" ht="12.75">
      <c r="A11" s="66" t="s">
        <v>26</v>
      </c>
      <c r="B11" s="67" t="str">
        <f>VLOOKUP(A11,Мандатная!$A$16:$H$90,2,FALSE)</f>
        <v>Горпиненко</v>
      </c>
      <c r="C11" s="64" t="str">
        <f>VLOOKUP(A11,Мандатная!$A$16:$H$90,3,FALSE)</f>
        <v>Данил</v>
      </c>
      <c r="D11" s="64">
        <f>VLOOKUP(A11,Мандатная!$A$16:$H$90,5,FALSE)</f>
        <v>0</v>
      </c>
      <c r="E11" s="72">
        <v>0.0861168981481481</v>
      </c>
      <c r="F11" s="69">
        <f>VLOOKUP(E11,ТабПлав!$A$3:$B$1278,2)</f>
        <v>0</v>
      </c>
      <c r="G11" s="70">
        <f>RANK(F11,$F$9:$F$78,0)</f>
        <v>45</v>
      </c>
      <c r="I11" s="71"/>
    </row>
    <row r="12" spans="1:9" ht="12.75">
      <c r="A12" s="66" t="s">
        <v>31</v>
      </c>
      <c r="B12" s="67" t="str">
        <f>VLOOKUP(A12,Мандатная!$A$16:$H$90,2,FALSE)</f>
        <v>Ермак</v>
      </c>
      <c r="C12" s="64" t="str">
        <f>VLOOKUP(A12,Мандатная!$A$16:$H$90,3,FALSE)</f>
        <v>Максим</v>
      </c>
      <c r="D12" s="64">
        <f>VLOOKUP(A12,Мандатная!$A$16:$H$90,5,FALSE)</f>
        <v>0</v>
      </c>
      <c r="E12" s="68">
        <v>0.0021145833333333333</v>
      </c>
      <c r="F12" s="69">
        <f>VLOOKUP(E12,ТабПлав!$A$3:$B$1278,2)</f>
        <v>573</v>
      </c>
      <c r="G12" s="70">
        <f>RANK(F12,$F$9:$F$78,0)</f>
        <v>34</v>
      </c>
      <c r="I12" s="71"/>
    </row>
    <row r="13" spans="1:9" ht="16.5" customHeight="1">
      <c r="A13" s="73" t="s">
        <v>249</v>
      </c>
      <c r="B13" s="74" t="s">
        <v>19</v>
      </c>
      <c r="C13" s="74"/>
      <c r="D13" s="74"/>
      <c r="E13" s="75"/>
      <c r="F13" s="76"/>
      <c r="G13" s="77"/>
      <c r="H13" s="78">
        <f>SUM(F9:F12)</f>
        <v>1355</v>
      </c>
      <c r="I13" s="78">
        <f>RANK(H13,$H$13:$H$78,0)</f>
        <v>11</v>
      </c>
    </row>
    <row r="14" spans="1:7" ht="28.5" customHeight="1">
      <c r="A14" s="66" t="s">
        <v>36</v>
      </c>
      <c r="B14" s="79" t="str">
        <f>VLOOKUP(A14,Мандатная!$A$16:$H$90,2,FALSE)</f>
        <v>Бавыкин</v>
      </c>
      <c r="C14" s="64" t="str">
        <f>VLOOKUP(A14,Мандатная!$A$16:$H$90,3,FALSE)</f>
        <v>Дмитрий</v>
      </c>
      <c r="D14" s="64" t="str">
        <f>VLOOKUP(A14,Мандатная!$A$16:$H$90,5,FALSE)</f>
        <v>Воронеж</v>
      </c>
      <c r="E14" s="68">
        <v>0.001736111111111111</v>
      </c>
      <c r="F14" s="69">
        <f>VLOOKUP(E14,ТабПлав!$A$3:$B$1278,2)</f>
        <v>900</v>
      </c>
      <c r="G14" s="70">
        <f>RANK(F14,$F$9:$F$78,0)</f>
        <v>16</v>
      </c>
    </row>
    <row r="15" spans="1:7" ht="12.75">
      <c r="A15" s="66" t="s">
        <v>42</v>
      </c>
      <c r="B15" s="79" t="str">
        <f>VLOOKUP(A15,Мандатная!$A$16:$H$90,2,FALSE)</f>
        <v>Кретов</v>
      </c>
      <c r="C15" s="64" t="str">
        <f>VLOOKUP(A15,Мандатная!$A$16:$H$90,3,FALSE)</f>
        <v>Александр</v>
      </c>
      <c r="D15" s="64">
        <f>VLOOKUP(A15,Мандатная!$A$16:$H$90,5,FALSE)</f>
        <v>0</v>
      </c>
      <c r="E15" s="68">
        <v>0.0018553240740740741</v>
      </c>
      <c r="F15" s="69">
        <f>VLOOKUP(E15,ТабПлав!$A$3:$B$1278,2)</f>
        <v>797</v>
      </c>
      <c r="G15" s="70">
        <f>RANK(F15,$F$9:$F$78,0)</f>
        <v>22</v>
      </c>
    </row>
    <row r="16" spans="1:7" ht="12.75">
      <c r="A16" s="66" t="s">
        <v>47</v>
      </c>
      <c r="B16" s="79" t="str">
        <f>VLOOKUP(A16,Мандатная!$A$16:$H$90,2,FALSE)</f>
        <v>Малышев</v>
      </c>
      <c r="C16" s="64" t="str">
        <f>VLOOKUP(A16,Мандатная!$A$16:$H$90,3,FALSE)</f>
        <v>Максим</v>
      </c>
      <c r="D16" s="64">
        <f>VLOOKUP(A16,Мандатная!$A$16:$H$90,5,FALSE)</f>
        <v>0</v>
      </c>
      <c r="E16" s="68">
        <v>0.0020590277777777777</v>
      </c>
      <c r="F16" s="69">
        <f>VLOOKUP(E16,ТабПлав!$A$3:$B$1278,2)</f>
        <v>621</v>
      </c>
      <c r="G16" s="70">
        <f>RANK(F16,$F$9:$F$78,0)</f>
        <v>31</v>
      </c>
    </row>
    <row r="17" spans="1:7" ht="12.75">
      <c r="A17" s="66" t="s">
        <v>51</v>
      </c>
      <c r="B17" s="79" t="str">
        <f>VLOOKUP(A17,Мандатная!$A$16:$H$90,2,FALSE)</f>
        <v>Лещев</v>
      </c>
      <c r="C17" s="64" t="str">
        <f>VLOOKUP(A17,Мандатная!$A$16:$H$90,3,FALSE)</f>
        <v>Артемий</v>
      </c>
      <c r="D17" s="64">
        <f>VLOOKUP(A17,Мандатная!$A$16:$H$90,5,FALSE)</f>
        <v>0</v>
      </c>
      <c r="E17" s="68">
        <v>0.0018796296296296297</v>
      </c>
      <c r="F17" s="69">
        <f>VLOOKUP(E17,ТабПлав!$A$3:$B$1278,2)</f>
        <v>776</v>
      </c>
      <c r="G17" s="70">
        <f>RANK(F17,$F$9:$F$78,0)</f>
        <v>24</v>
      </c>
    </row>
    <row r="18" spans="1:9" ht="15">
      <c r="A18" s="73" t="s">
        <v>250</v>
      </c>
      <c r="B18" s="74" t="s">
        <v>40</v>
      </c>
      <c r="C18" s="74"/>
      <c r="D18" s="74"/>
      <c r="E18" s="75"/>
      <c r="F18" s="76"/>
      <c r="G18" s="77"/>
      <c r="H18" s="78">
        <f>SUM(F14:F17)</f>
        <v>3094</v>
      </c>
      <c r="I18" s="78">
        <f>RANK(H18,$H$13:$H$78,0)</f>
        <v>5</v>
      </c>
    </row>
    <row r="19" spans="1:7" ht="28.5" customHeight="1">
      <c r="A19" s="66" t="s">
        <v>56</v>
      </c>
      <c r="B19" s="79" t="str">
        <f>VLOOKUP(A19,Мандатная!$A$16:$H$90,2,FALSE)</f>
        <v>Лежнёв</v>
      </c>
      <c r="C19" s="64" t="str">
        <f>VLOOKUP(A19,Мандатная!$A$16:$H$90,3,FALSE)</f>
        <v>Дмитрий</v>
      </c>
      <c r="D19" s="64" t="str">
        <f>VLOOKUP(A19,Мандатная!$A$16:$H$90,5,FALSE)</f>
        <v>Астрахань-1</v>
      </c>
      <c r="E19" s="68">
        <v>0.0016238425925925927</v>
      </c>
      <c r="F19" s="69">
        <f>VLOOKUP(E19,ТабПлав!$A$3:$B$1278,2)</f>
        <v>997</v>
      </c>
      <c r="G19" s="70">
        <f>RANK(F19,$F$9:$F$78,0)</f>
        <v>5</v>
      </c>
    </row>
    <row r="20" spans="1:7" ht="12.75">
      <c r="A20" s="66" t="s">
        <v>61</v>
      </c>
      <c r="B20" s="79" t="str">
        <f>VLOOKUP(A20,Мандатная!$A$16:$H$90,2,FALSE)</f>
        <v>Смыгин</v>
      </c>
      <c r="C20" s="64" t="str">
        <f>VLOOKUP(A20,Мандатная!$A$16:$H$90,3,FALSE)</f>
        <v>Михаил</v>
      </c>
      <c r="D20" s="64">
        <f>VLOOKUP(A20,Мандатная!$A$16:$H$90,5,FALSE)</f>
        <v>0</v>
      </c>
      <c r="E20" s="68">
        <v>0.001763888888888889</v>
      </c>
      <c r="F20" s="69">
        <f>VLOOKUP(E20,ТабПлав!$A$3:$B$1278,2)</f>
        <v>876</v>
      </c>
      <c r="G20" s="70">
        <f>RANK(F20,$F$9:$F$78,0)</f>
        <v>18</v>
      </c>
    </row>
    <row r="21" spans="1:7" ht="12.75">
      <c r="A21" s="66" t="s">
        <v>66</v>
      </c>
      <c r="B21" s="79" t="str">
        <f>VLOOKUP(A21,Мандатная!$A$16:$H$90,2,FALSE)</f>
        <v>Федотов</v>
      </c>
      <c r="C21" s="64" t="str">
        <f>VLOOKUP(A21,Мандатная!$A$16:$H$90,3,FALSE)</f>
        <v>Дмитрий</v>
      </c>
      <c r="D21" s="64">
        <f>VLOOKUP(A21,Мандатная!$A$16:$H$90,5,FALSE)</f>
        <v>0</v>
      </c>
      <c r="E21" s="68">
        <v>0.0022881944444444443</v>
      </c>
      <c r="F21" s="69">
        <f>VLOOKUP(E21,ТабПлав!$A$3:$B$1278,2)</f>
        <v>423</v>
      </c>
      <c r="G21" s="70">
        <f>RANK(F21,$F$9:$F$78,0)</f>
        <v>40</v>
      </c>
    </row>
    <row r="22" spans="1:7" ht="12.75">
      <c r="A22" s="66" t="s">
        <v>69</v>
      </c>
      <c r="B22" s="79" t="str">
        <f>VLOOKUP(A22,Мандатная!$A$16:$H$90,2,FALSE)</f>
        <v>Зевин</v>
      </c>
      <c r="C22" s="64" t="str">
        <f>VLOOKUP(A22,Мандатная!$A$16:$H$90,3,FALSE)</f>
        <v>Владимир</v>
      </c>
      <c r="D22" s="64">
        <f>VLOOKUP(A22,Мандатная!$A$16:$H$90,5,FALSE)</f>
        <v>0</v>
      </c>
      <c r="E22" s="68">
        <v>0.0018645833333333333</v>
      </c>
      <c r="F22" s="69">
        <f>VLOOKUP(E22,ТабПлав!$A$3:$B$1278,2)</f>
        <v>789</v>
      </c>
      <c r="G22" s="70">
        <f>RANK(F22,$F$9:$F$78,0)</f>
        <v>23</v>
      </c>
    </row>
    <row r="23" spans="1:9" ht="15">
      <c r="A23" s="73" t="s">
        <v>251</v>
      </c>
      <c r="B23" s="74" t="s">
        <v>59</v>
      </c>
      <c r="C23" s="74"/>
      <c r="D23" s="74"/>
      <c r="E23" s="75"/>
      <c r="F23" s="76"/>
      <c r="G23" s="77"/>
      <c r="H23" s="78">
        <f>SUM(F19:F22)</f>
        <v>3085</v>
      </c>
      <c r="I23" s="78">
        <f>RANK(H23,$H$13:$H$78,0)</f>
        <v>6</v>
      </c>
    </row>
    <row r="24" spans="1:7" ht="28.5" customHeight="1">
      <c r="A24" s="66" t="s">
        <v>75</v>
      </c>
      <c r="B24" s="79" t="str">
        <f>VLOOKUP(A24,Мандатная!$A$16:$H$90,2,FALSE)</f>
        <v>Филимонов </v>
      </c>
      <c r="C24" s="64" t="str">
        <f>VLOOKUP(A24,Мандатная!$A$16:$H$90,3,FALSE)</f>
        <v>Даниил</v>
      </c>
      <c r="D24" s="64" t="str">
        <f>VLOOKUP(A24,Мандатная!$A$16:$H$90,5,FALSE)</f>
        <v>Астрахань-2</v>
      </c>
      <c r="E24" s="68">
        <v>0.0017164351851851854</v>
      </c>
      <c r="F24" s="69">
        <f>VLOOKUP(E24,ТабПлав!$A$3:$B$1278,2)</f>
        <v>917</v>
      </c>
      <c r="G24" s="70">
        <f>RANK(F24,$F$9:$F$78,0)</f>
        <v>11</v>
      </c>
    </row>
    <row r="25" spans="1:7" ht="12.75">
      <c r="A25" s="66" t="s">
        <v>81</v>
      </c>
      <c r="B25" s="79" t="str">
        <f>VLOOKUP(A25,Мандатная!$A$16:$H$90,2,FALSE)</f>
        <v>Бровин </v>
      </c>
      <c r="C25" s="64" t="str">
        <f>VLOOKUP(A25,Мандатная!$A$16:$H$90,3,FALSE)</f>
        <v>Юрий </v>
      </c>
      <c r="D25" s="64">
        <f>VLOOKUP(A25,Мандатная!$A$16:$H$90,5,FALSE)</f>
        <v>0</v>
      </c>
      <c r="E25" s="68">
        <v>0.002246527777777778</v>
      </c>
      <c r="F25" s="69">
        <f>VLOOKUP(E25,ТабПлав!$A$3:$B$1278,2)</f>
        <v>459</v>
      </c>
      <c r="G25" s="70">
        <f>RANK(F25,$F$9:$F$78,0)</f>
        <v>39</v>
      </c>
    </row>
    <row r="26" spans="1:7" ht="12.75">
      <c r="A26" s="66" t="s">
        <v>86</v>
      </c>
      <c r="B26" s="79" t="str">
        <f>VLOOKUP(A26,Мандатная!$A$16:$H$90,2,FALSE)</f>
        <v>Досмухамбетов </v>
      </c>
      <c r="C26" s="64" t="str">
        <f>VLOOKUP(A26,Мандатная!$A$16:$H$90,3,FALSE)</f>
        <v>Тимерхан</v>
      </c>
      <c r="D26" s="64">
        <f>VLOOKUP(A26,Мандатная!$A$16:$H$90,5,FALSE)</f>
        <v>0</v>
      </c>
      <c r="E26" s="68">
        <v>0.002153935185185185</v>
      </c>
      <c r="F26" s="69">
        <f>VLOOKUP(E26,ТабПлав!$A$3:$B$1278,2)</f>
        <v>539</v>
      </c>
      <c r="G26" s="70">
        <f>RANK(F26,$F$9:$F$78,0)</f>
        <v>35</v>
      </c>
    </row>
    <row r="27" spans="1:7" ht="12.75">
      <c r="A27" s="66" t="s">
        <v>91</v>
      </c>
      <c r="B27" s="79" t="str">
        <f>VLOOKUP(A27,Мандатная!$A$16:$H$90,2,FALSE)</f>
        <v>Смыгин</v>
      </c>
      <c r="C27" s="64" t="str">
        <f>VLOOKUP(A27,Мандатная!$A$16:$H$90,3,FALSE)</f>
        <v>Максим</v>
      </c>
      <c r="D27" s="64">
        <f>VLOOKUP(A27,Мандатная!$A$16:$H$90,5,FALSE)</f>
        <v>0</v>
      </c>
      <c r="E27" s="68">
        <v>0.0017280092592592594</v>
      </c>
      <c r="F27" s="69">
        <f>VLOOKUP(E27,ТабПлав!$A$3:$B$1278,2)</f>
        <v>907</v>
      </c>
      <c r="G27" s="70">
        <f>RANK(F27,$F$9:$F$78,0)</f>
        <v>14</v>
      </c>
    </row>
    <row r="28" spans="1:9" ht="15">
      <c r="A28" s="73" t="s">
        <v>252</v>
      </c>
      <c r="B28" s="74" t="s">
        <v>79</v>
      </c>
      <c r="C28" s="74"/>
      <c r="D28" s="74"/>
      <c r="E28" s="75"/>
      <c r="F28" s="76"/>
      <c r="G28" s="77"/>
      <c r="H28" s="78">
        <f>SUM(F24:F27)</f>
        <v>2822</v>
      </c>
      <c r="I28" s="78">
        <f>RANK(H28,$H$13:$H$78,0)</f>
        <v>8</v>
      </c>
    </row>
    <row r="29" spans="1:7" ht="28.5" customHeight="1">
      <c r="A29" s="66" t="s">
        <v>92</v>
      </c>
      <c r="B29" s="79" t="str">
        <f>VLOOKUP(A29,Мандатная!$A$16:$H$90,2,FALSE)</f>
        <v>Мозгалов </v>
      </c>
      <c r="C29" s="64" t="str">
        <f>VLOOKUP(A29,Мандатная!$A$16:$H$90,3,FALSE)</f>
        <v>Григорий</v>
      </c>
      <c r="D29" s="64" t="str">
        <f>VLOOKUP(A29,Мандатная!$A$16:$H$90,5,FALSE)</f>
        <v>Екатеринбург</v>
      </c>
      <c r="E29" s="68">
        <v>0.001587962962962963</v>
      </c>
      <c r="F29" s="69">
        <f>VLOOKUP(E29,ТабПлав!$A$3:$B$1278,2)</f>
        <v>1028</v>
      </c>
      <c r="G29" s="70">
        <f>RANK(F29,$F$9:$F$78,0)</f>
        <v>3</v>
      </c>
    </row>
    <row r="30" spans="1:7" ht="12.75">
      <c r="A30" s="66" t="s">
        <v>97</v>
      </c>
      <c r="B30" s="79" t="str">
        <f>VLOOKUP(A30,Мандатная!$A$16:$H$90,2,FALSE)</f>
        <v>Трушин </v>
      </c>
      <c r="C30" s="64" t="str">
        <f>VLOOKUP(A30,Мандатная!$A$16:$H$90,3,FALSE)</f>
        <v>Владимир</v>
      </c>
      <c r="D30" s="64">
        <f>VLOOKUP(A30,Мандатная!$A$16:$H$90,5,FALSE)</f>
        <v>0</v>
      </c>
      <c r="E30" s="68">
        <v>0.0016898148148148148</v>
      </c>
      <c r="F30" s="69">
        <f>VLOOKUP(E30,ТабПлав!$A$3:$B$1278,2)</f>
        <v>940</v>
      </c>
      <c r="G30" s="70">
        <f>RANK(F30,$F$9:$F$78,0)</f>
        <v>9</v>
      </c>
    </row>
    <row r="31" spans="1:7" ht="12.75">
      <c r="A31" s="66" t="s">
        <v>101</v>
      </c>
      <c r="B31" s="79" t="str">
        <f>VLOOKUP(A31,Мандатная!$A$16:$H$90,2,FALSE)</f>
        <v>Флягин</v>
      </c>
      <c r="C31" s="64" t="str">
        <f>VLOOKUP(A31,Мандатная!$A$16:$H$90,3,FALSE)</f>
        <v> Даниил</v>
      </c>
      <c r="D31" s="64">
        <f>VLOOKUP(A31,Мандатная!$A$16:$H$90,5,FALSE)</f>
        <v>0</v>
      </c>
      <c r="E31" s="68">
        <v>0.0016886574074074074</v>
      </c>
      <c r="F31" s="69">
        <f>VLOOKUP(E31,ТабПлав!$A$3:$B$1278,2)</f>
        <v>941</v>
      </c>
      <c r="G31" s="70">
        <f>RANK(F31,$F$9:$F$78,0)</f>
        <v>8</v>
      </c>
    </row>
    <row r="32" spans="1:7" ht="12.75">
      <c r="A32" s="66" t="s">
        <v>105</v>
      </c>
      <c r="B32" s="79" t="str">
        <f>VLOOKUP(A32,Мандатная!$A$16:$H$90,2,FALSE)</f>
        <v>Бондарев</v>
      </c>
      <c r="C32" s="64" t="str">
        <f>VLOOKUP(A32,Мандатная!$A$16:$H$90,3,FALSE)</f>
        <v> Николай</v>
      </c>
      <c r="D32" s="64">
        <f>VLOOKUP(A32,Мандатная!$A$16:$H$90,5,FALSE)</f>
        <v>0</v>
      </c>
      <c r="E32" s="68">
        <v>0.0015578703703703703</v>
      </c>
      <c r="F32" s="69">
        <f>VLOOKUP(E32,ТабПлав!$A$3:$B$1278,2)</f>
        <v>1054</v>
      </c>
      <c r="G32" s="70">
        <f>RANK(F32,$F$9:$F$78,0)</f>
        <v>2</v>
      </c>
    </row>
    <row r="33" spans="1:9" ht="15">
      <c r="A33" s="73" t="s">
        <v>253</v>
      </c>
      <c r="B33" s="74" t="s">
        <v>95</v>
      </c>
      <c r="C33" s="74"/>
      <c r="D33" s="74"/>
      <c r="E33" s="75"/>
      <c r="F33" s="76"/>
      <c r="G33" s="77"/>
      <c r="H33" s="78">
        <f>SUM(F29:F32)</f>
        <v>3963</v>
      </c>
      <c r="I33" s="78">
        <f>RANK(H33,$H$13:$H$78,0)</f>
        <v>1</v>
      </c>
    </row>
    <row r="34" spans="1:7" ht="28.5" customHeight="1">
      <c r="A34" s="17" t="s">
        <v>110</v>
      </c>
      <c r="B34" s="79" t="str">
        <f>VLOOKUP(A34,Мандатная!$A$16:$H$90,2,FALSE)</f>
        <v>Елизаров </v>
      </c>
      <c r="C34" s="64" t="str">
        <f>VLOOKUP(A34,Мандатная!$A$16:$H$90,3,FALSE)</f>
        <v>Иван</v>
      </c>
      <c r="D34" s="64" t="str">
        <f>VLOOKUP(A34,Мандатная!$A$16:$H$90,5,FALSE)</f>
        <v>Саратов</v>
      </c>
      <c r="E34" s="68">
        <v>0.0017337962962962964</v>
      </c>
      <c r="F34" s="69">
        <f>VLOOKUP(E34,ТабПлав!$A$3:$B$1278,2)</f>
        <v>902</v>
      </c>
      <c r="G34" s="70">
        <f>RANK(F34,$F$9:$F$78,0)</f>
        <v>15</v>
      </c>
    </row>
    <row r="35" spans="1:7" ht="15" customHeight="1">
      <c r="A35" s="17" t="s">
        <v>115</v>
      </c>
      <c r="B35" s="79" t="str">
        <f>VLOOKUP(A35,Мандатная!$A$16:$H$90,2,FALSE)</f>
        <v>Стрединин</v>
      </c>
      <c r="C35" s="64" t="str">
        <f>VLOOKUP(A35,Мандатная!$A$16:$H$90,3,FALSE)</f>
        <v>Дмитрий</v>
      </c>
      <c r="D35" s="64">
        <f>VLOOKUP(A35,Мандатная!$A$16:$H$90,5,FALSE)</f>
        <v>0</v>
      </c>
      <c r="E35" s="68">
        <v>0.001605324074074074</v>
      </c>
      <c r="F35" s="69">
        <f>VLOOKUP(E35,ТабПлав!$A$3:$B$1278,2)</f>
        <v>1013</v>
      </c>
      <c r="G35" s="70">
        <f>RANK(F35,$F$9:$F$78,0)</f>
        <v>4</v>
      </c>
    </row>
    <row r="36" spans="1:7" ht="15" customHeight="1">
      <c r="A36" s="17" t="s">
        <v>119</v>
      </c>
      <c r="B36" s="79" t="str">
        <f>VLOOKUP(A36,Мандатная!$A$16:$H$90,2,FALSE)</f>
        <v>Духов</v>
      </c>
      <c r="E36" s="68">
        <v>0.001814814814814815</v>
      </c>
      <c r="F36" s="69">
        <f>VLOOKUP(E36,ТабПлав!$A$3:$B$1278,2)</f>
        <v>832</v>
      </c>
      <c r="G36" s="70">
        <f>RANK(F36,$F$9:$F$78,0)</f>
        <v>21</v>
      </c>
    </row>
    <row r="37" spans="1:7" ht="15" customHeight="1">
      <c r="A37" s="17" t="s">
        <v>122</v>
      </c>
      <c r="B37" s="79" t="str">
        <f>VLOOKUP(A37,Мандатная!$A$16:$H$90,2,FALSE)</f>
        <v>Семикин</v>
      </c>
      <c r="E37" s="68">
        <v>0.0017800925925925927</v>
      </c>
      <c r="F37" s="69">
        <f>VLOOKUP(E37,ТабПлав!$A$3:$B$1278,2)</f>
        <v>862</v>
      </c>
      <c r="G37" s="70">
        <f>RANK(F37,$F$9:$F$78,0)</f>
        <v>19</v>
      </c>
    </row>
    <row r="38" spans="1:9" ht="15">
      <c r="A38" s="73" t="s">
        <v>254</v>
      </c>
      <c r="B38" s="74" t="s">
        <v>113</v>
      </c>
      <c r="C38" s="74"/>
      <c r="D38" s="74"/>
      <c r="E38" s="75"/>
      <c r="F38" s="76"/>
      <c r="G38" s="77"/>
      <c r="H38" s="78">
        <f>SUM(F34:F37)</f>
        <v>3609</v>
      </c>
      <c r="I38" s="78">
        <f>RANK(H38,$H$13:$H$78,0)</f>
        <v>2</v>
      </c>
    </row>
    <row r="39" spans="1:7" ht="28.5" customHeight="1">
      <c r="A39" s="17" t="s">
        <v>126</v>
      </c>
      <c r="B39" s="64" t="str">
        <f>VLOOKUP(A39,Мандатная!$A$16:$H$90,2,FALSE)</f>
        <v>Афонин</v>
      </c>
      <c r="C39" s="64" t="str">
        <f>VLOOKUP(A39,Мандатная!$A$16:$H$90,3,FALSE)</f>
        <v>Константин</v>
      </c>
      <c r="D39" s="64" t="str">
        <f>VLOOKUP(A39,Мандатная!$A$16:$H$90,5,FALSE)</f>
        <v>Ульяновск-1</v>
      </c>
      <c r="E39" s="68">
        <v>0.0018055555555555555</v>
      </c>
      <c r="F39" s="69">
        <f>VLOOKUP(E39,ТабПлав!$A$3:$B$1278,2)</f>
        <v>840</v>
      </c>
      <c r="G39" s="70">
        <f>RANK(F39,$F$9:$F$78,0)</f>
        <v>20</v>
      </c>
    </row>
    <row r="40" spans="1:7" ht="11.25" customHeight="1">
      <c r="A40" s="17" t="s">
        <v>132</v>
      </c>
      <c r="B40" s="79" t="str">
        <f>VLOOKUP(A40,Мандатная!$A$16:$H$90,2,FALSE)</f>
        <v>Хайдуков</v>
      </c>
      <c r="E40" s="68">
        <v>0.0017268518518518518</v>
      </c>
      <c r="F40" s="69">
        <f>VLOOKUP(E40,ТабПлав!$A$3:$B$1278,2)</f>
        <v>908</v>
      </c>
      <c r="G40" s="70">
        <f>RANK(F40,$F$9:$F$78,0)</f>
        <v>13</v>
      </c>
    </row>
    <row r="41" spans="1:7" ht="11.25" customHeight="1">
      <c r="A41" s="17" t="s">
        <v>138</v>
      </c>
      <c r="B41" s="79" t="str">
        <f>VLOOKUP(A41,Мандатная!$A$16:$H$90,2,FALSE)</f>
        <v>Гарифуллин</v>
      </c>
      <c r="E41" s="68">
        <v>0.002203703703703704</v>
      </c>
      <c r="F41" s="69">
        <f>VLOOKUP(E41,ТабПлав!$A$3:$B$1278,2)</f>
        <v>496</v>
      </c>
      <c r="G41" s="70">
        <f>RANK(F41,$F$9:$F$78,0)</f>
        <v>38</v>
      </c>
    </row>
    <row r="42" spans="1:7" ht="11.25" customHeight="1">
      <c r="A42" s="17" t="s">
        <v>144</v>
      </c>
      <c r="B42" s="79" t="str">
        <f>VLOOKUP(A42,Мандатная!$A$16:$H$90,2,FALSE)</f>
        <v>Бобров</v>
      </c>
      <c r="E42" s="68">
        <v>0.001880787037037037</v>
      </c>
      <c r="F42" s="69">
        <f>VLOOKUP(E42,ТабПлав!$A$3:$B$1278,2)</f>
        <v>775</v>
      </c>
      <c r="G42" s="70">
        <f>RANK(F42,$F$9:$F$78,0)</f>
        <v>26</v>
      </c>
    </row>
    <row r="43" spans="1:9" ht="15">
      <c r="A43" s="73" t="s">
        <v>255</v>
      </c>
      <c r="B43" s="74" t="s">
        <v>128</v>
      </c>
      <c r="C43" s="74"/>
      <c r="D43" s="74"/>
      <c r="E43" s="75"/>
      <c r="F43" s="76"/>
      <c r="G43" s="77"/>
      <c r="H43" s="78">
        <f>SUM(F39:F42)</f>
        <v>3019</v>
      </c>
      <c r="I43" s="78">
        <f>RANK(H43,$H$13:$H$78,0)</f>
        <v>7</v>
      </c>
    </row>
    <row r="44" spans="1:7" ht="28.5" customHeight="1">
      <c r="A44" s="17" t="s">
        <v>149</v>
      </c>
      <c r="B44" s="79" t="str">
        <f>VLOOKUP(A44,Мандатная!$A$16:$H$90,2,FALSE)</f>
        <v>Анчиков</v>
      </c>
      <c r="E44" s="68">
        <v>0.0024629629629629632</v>
      </c>
      <c r="F44" s="69">
        <f>VLOOKUP(E44,ТабПлав!$A$3:$B$1278,2)</f>
        <v>272</v>
      </c>
      <c r="G44" s="70">
        <f>RANK(F44,$F$9:$F$78,0)</f>
        <v>42</v>
      </c>
    </row>
    <row r="45" spans="1:7" ht="12.75">
      <c r="A45" s="17" t="s">
        <v>153</v>
      </c>
      <c r="B45" s="79" t="str">
        <f>VLOOKUP(A45,Мандатная!$A$16:$H$90,2,FALSE)</f>
        <v>Переведенцев </v>
      </c>
      <c r="E45" s="68">
        <v>0.001959490740740741</v>
      </c>
      <c r="F45" s="69">
        <f>VLOOKUP(E45,ТабПлав!$A$3:$B$1278,2)</f>
        <v>707</v>
      </c>
      <c r="G45" s="70">
        <f>RANK(F45,$F$9:$F$78,0)</f>
        <v>29</v>
      </c>
    </row>
    <row r="46" spans="1:7" ht="12.75">
      <c r="A46" s="17" t="s">
        <v>155</v>
      </c>
      <c r="B46" s="79">
        <f>VLOOKUP(A46,Мандатная!$A$16:$H$90,2,FALSE)</f>
        <v>0</v>
      </c>
      <c r="E46" s="68">
        <v>0.0861168981481481</v>
      </c>
      <c r="F46" s="69">
        <f>VLOOKUP(E46,ТабПлав!$A$3:$B$1278,2)</f>
        <v>0</v>
      </c>
      <c r="G46" s="70">
        <f>RANK(F46,$F$9:$F$78,0)</f>
        <v>45</v>
      </c>
    </row>
    <row r="47" spans="1:7" ht="12.75">
      <c r="A47" s="17" t="s">
        <v>156</v>
      </c>
      <c r="B47" s="79">
        <f>VLOOKUP(A47,Мандатная!$A$16:$H$90,2,FALSE)</f>
        <v>0</v>
      </c>
      <c r="E47" s="68">
        <v>0.127783564814815</v>
      </c>
      <c r="F47" s="69">
        <f>VLOOKUP(E47,ТабПлав!$A$3:$B$1278,2)</f>
        <v>0</v>
      </c>
      <c r="G47" s="70">
        <f>RANK(F47,$F$9:$F$78,0)</f>
        <v>45</v>
      </c>
    </row>
    <row r="48" spans="1:9" ht="15">
      <c r="A48" s="73" t="s">
        <v>256</v>
      </c>
      <c r="B48" s="74" t="s">
        <v>151</v>
      </c>
      <c r="C48" s="74"/>
      <c r="D48" s="74"/>
      <c r="E48" s="75"/>
      <c r="F48" s="76"/>
      <c r="G48" s="77"/>
      <c r="H48" s="78">
        <f>SUM(F44:F47)</f>
        <v>979</v>
      </c>
      <c r="I48" s="78">
        <f>RANK(H48,$H$13:$H$78,0)</f>
        <v>12</v>
      </c>
    </row>
    <row r="49" spans="1:7" ht="12.75">
      <c r="A49" s="17" t="s">
        <v>157</v>
      </c>
      <c r="B49" s="79" t="str">
        <f>VLOOKUP(A49,Мандатная!$A$16:$H$90,2,FALSE)</f>
        <v>Карабашин </v>
      </c>
      <c r="C49" s="64" t="str">
        <f>VLOOKUP(A49,Мандатная!$A$16:$H$90,3,FALSE)</f>
        <v>Алексей </v>
      </c>
      <c r="D49" s="64" t="str">
        <f>VLOOKUP(A49,Мандатная!$A$16:$H$90,5,FALSE)</f>
        <v>Рыбинск</v>
      </c>
      <c r="E49" s="68">
        <v>0.0017384259259259258</v>
      </c>
      <c r="F49" s="69">
        <f>VLOOKUP(E49,ТабПлав!$A$3:$B$1278,2)</f>
        <v>898</v>
      </c>
      <c r="G49" s="70">
        <f>RANK(F49,$F$9:$F$78,0)</f>
        <v>17</v>
      </c>
    </row>
    <row r="50" spans="1:7" ht="12.75">
      <c r="A50" s="17" t="s">
        <v>164</v>
      </c>
      <c r="B50" s="79" t="str">
        <f>VLOOKUP(A50,Мандатная!$A$16:$H$90,2,FALSE)</f>
        <v>Моисеев</v>
      </c>
      <c r="C50" s="64" t="str">
        <f>VLOOKUP(A50,Мандатная!$A$16:$H$90,3,FALSE)</f>
        <v>Аким</v>
      </c>
      <c r="D50" s="64">
        <f>VLOOKUP(A50,Мандатная!$A$16:$H$90,5,FALSE)</f>
        <v>0</v>
      </c>
      <c r="E50" s="68">
        <v>0.001724537037037037</v>
      </c>
      <c r="F50" s="69">
        <f>VLOOKUP(E50,ТабПлав!$A$3:$B$1278,2)</f>
        <v>910</v>
      </c>
      <c r="G50" s="70">
        <f>RANK(F50,$F$9:$F$78,0)</f>
        <v>12</v>
      </c>
    </row>
    <row r="51" spans="1:7" ht="12.75">
      <c r="A51" s="17" t="s">
        <v>169</v>
      </c>
      <c r="B51" s="79" t="str">
        <f>VLOOKUP(A51,Мандатная!$A$16:$H$90,2,FALSE)</f>
        <v>Семёнов</v>
      </c>
      <c r="E51" s="68">
        <v>0.0019363425925925928</v>
      </c>
      <c r="F51" s="69">
        <f>VLOOKUP(E51,ТабПлав!$A$3:$B$1278,2)</f>
        <v>727</v>
      </c>
      <c r="G51" s="70">
        <f>RANK(F51,$F$9:$F$78,0)</f>
        <v>28</v>
      </c>
    </row>
    <row r="52" spans="1:7" ht="12.75">
      <c r="A52" s="17" t="s">
        <v>172</v>
      </c>
      <c r="B52" s="79" t="str">
        <f>VLOOKUP(A52,Мандатная!$A$16:$H$90,2,FALSE)</f>
        <v>Воеводин </v>
      </c>
      <c r="E52" s="68">
        <v>0.0020694444444444445</v>
      </c>
      <c r="F52" s="69">
        <f>VLOOKUP(E52,ТабПлав!$A$3:$B$1278,2)</f>
        <v>612</v>
      </c>
      <c r="G52" s="70">
        <f>RANK(F52,$F$9:$F$78,0)</f>
        <v>32</v>
      </c>
    </row>
    <row r="53" spans="1:9" ht="15">
      <c r="A53" s="73" t="s">
        <v>257</v>
      </c>
      <c r="B53" s="74" t="s">
        <v>161</v>
      </c>
      <c r="C53" s="74"/>
      <c r="D53" s="74"/>
      <c r="E53" s="75"/>
      <c r="F53" s="76"/>
      <c r="G53" s="77"/>
      <c r="H53" s="78">
        <f>SUM(F49:F52)</f>
        <v>3147</v>
      </c>
      <c r="I53" s="78">
        <f>RANK(H53,$H$13:$H$78,0)</f>
        <v>4</v>
      </c>
    </row>
    <row r="54" spans="1:7" ht="12.75">
      <c r="A54" s="17" t="s">
        <v>176</v>
      </c>
      <c r="B54" s="79" t="str">
        <f>VLOOKUP(A54,Мандатная!$A$16:$H$90,2,FALSE)</f>
        <v>Николаев </v>
      </c>
      <c r="C54" s="64" t="str">
        <f>VLOOKUP(A54,Мандатная!$A$16:$H$90,3,FALSE)</f>
        <v>Максим</v>
      </c>
      <c r="D54" s="64" t="str">
        <f>VLOOKUP(A54,Мандатная!$A$16:$H$90,5,FALSE)</f>
        <v>Ижевск-1</v>
      </c>
      <c r="E54" s="68">
        <v>0.0018854166666666668</v>
      </c>
      <c r="F54" s="69">
        <f>VLOOKUP(E54,ТабПлав!$A$3:$B$1278,2)</f>
        <v>771</v>
      </c>
      <c r="G54" s="70">
        <f>RANK(F54,$F$9:$F$78,0)</f>
        <v>27</v>
      </c>
    </row>
    <row r="55" spans="1:7" ht="12.75">
      <c r="A55" s="17" t="s">
        <v>180</v>
      </c>
      <c r="B55" s="79" t="str">
        <f>VLOOKUP(A55,Мандатная!$A$16:$H$90,2,FALSE)</f>
        <v>Кощеев </v>
      </c>
      <c r="C55" s="64" t="str">
        <f>VLOOKUP(A55,Мандатная!$A$16:$H$90,3,FALSE)</f>
        <v>Родион</v>
      </c>
      <c r="D55" s="64">
        <f>VLOOKUP(A55,Мандатная!$A$16:$H$90,5,FALSE)</f>
        <v>0</v>
      </c>
      <c r="E55" s="68">
        <v>0.0016342592592592591</v>
      </c>
      <c r="F55" s="69">
        <f>VLOOKUP(E55,ТабПлав!$A$3:$B$1278,2)</f>
        <v>988</v>
      </c>
      <c r="G55" s="70">
        <f>RANK(F55,$F$9:$F$78,0)</f>
        <v>6</v>
      </c>
    </row>
    <row r="56" spans="1:7" ht="12.75">
      <c r="A56" s="17" t="s">
        <v>185</v>
      </c>
      <c r="B56" s="79" t="str">
        <f>VLOOKUP(A56,Мандатная!$A$16:$H$90,2,FALSE)</f>
        <v>Иванов </v>
      </c>
      <c r="E56" s="68">
        <v>0.0020810185185185185</v>
      </c>
      <c r="F56" s="69">
        <f>VLOOKUP(E56,ТабПлав!$A$3:$B$1278,2)</f>
        <v>602</v>
      </c>
      <c r="G56" s="70">
        <f>RANK(F56,$F$9:$F$78,0)</f>
        <v>33</v>
      </c>
    </row>
    <row r="57" spans="1:7" ht="12.75">
      <c r="A57" s="17" t="s">
        <v>189</v>
      </c>
      <c r="B57" s="79" t="str">
        <f>VLOOKUP(A57,Мандатная!$A$16:$H$90,2,FALSE)</f>
        <v>Хитрин </v>
      </c>
      <c r="E57" s="68">
        <v>0.0016932870370370372</v>
      </c>
      <c r="F57" s="69">
        <f>VLOOKUP(E57,ТабПлав!$A$3:$B$1278,2)</f>
        <v>937</v>
      </c>
      <c r="G57" s="70">
        <f>RANK(F57,$F$9:$F$78,0)</f>
        <v>10</v>
      </c>
    </row>
    <row r="58" spans="1:9" ht="15">
      <c r="A58" s="73" t="s">
        <v>258</v>
      </c>
      <c r="B58" s="74" t="s">
        <v>178</v>
      </c>
      <c r="C58" s="74"/>
      <c r="D58" s="74"/>
      <c r="E58" s="75"/>
      <c r="F58" s="76"/>
      <c r="G58" s="77"/>
      <c r="H58" s="78">
        <f>SUM(F54:F57)</f>
        <v>3298</v>
      </c>
      <c r="I58" s="78">
        <f>RANK(H58,$H$13:$H$78,0)</f>
        <v>3</v>
      </c>
    </row>
    <row r="59" spans="1:7" ht="12.75">
      <c r="A59" s="17" t="s">
        <v>193</v>
      </c>
      <c r="B59" s="79" t="str">
        <f>VLOOKUP(A59,Мандатная!$A$16:$H$90,2,FALSE)</f>
        <v>Вотинцев </v>
      </c>
      <c r="C59" s="64" t="str">
        <f>VLOOKUP(A59,Мандатная!$A$16:$H$90,3,FALSE)</f>
        <v>Антон</v>
      </c>
      <c r="D59" s="64" t="str">
        <f>VLOOKUP(A59,Мандатная!$A$16:$H$90,5,FALSE)</f>
        <v>Ижевск-2</v>
      </c>
      <c r="E59" s="68">
        <v>0.002193287037037037</v>
      </c>
      <c r="F59" s="69">
        <f>VLOOKUP(E59,ТабПлав!$A$3:$B$1278,2)</f>
        <v>505</v>
      </c>
      <c r="G59" s="70">
        <f>RANK(F59,$F$9:$F$78,0)</f>
        <v>37</v>
      </c>
    </row>
    <row r="60" spans="1:7" ht="12.75">
      <c r="A60" s="17" t="s">
        <v>198</v>
      </c>
      <c r="B60" s="79" t="str">
        <f>VLOOKUP(A60,Мандатная!$A$16:$H$90,2,FALSE)</f>
        <v>Латыпов </v>
      </c>
      <c r="C60" s="64" t="str">
        <f>VLOOKUP(A60,Мандатная!$A$16:$H$90,3,FALSE)</f>
        <v>Тимур</v>
      </c>
      <c r="D60" s="64">
        <f>VLOOKUP(A60,Мандатная!$A$16:$H$90,5,FALSE)</f>
        <v>0</v>
      </c>
      <c r="E60" s="68">
        <v>0.0018796296296296297</v>
      </c>
      <c r="F60" s="69">
        <f>VLOOKUP(E60,ТабПлав!$A$3:$B$1278,2)</f>
        <v>776</v>
      </c>
      <c r="G60" s="70">
        <f>RANK(F60,$F$9:$F$78,0)</f>
        <v>24</v>
      </c>
    </row>
    <row r="61" spans="1:7" ht="12.75">
      <c r="A61" s="17" t="s">
        <v>203</v>
      </c>
      <c r="B61" s="79" t="str">
        <f>VLOOKUP(A61,Мандатная!$A$16:$H$90,2,FALSE)</f>
        <v>Новгородцев </v>
      </c>
      <c r="E61" s="68">
        <v>0.001988425925925926</v>
      </c>
      <c r="F61" s="69">
        <f>VLOOKUP(E61,ТабПлав!$A$3:$B$1278,2)</f>
        <v>682</v>
      </c>
      <c r="G61" s="70">
        <f>RANK(F61,$F$9:$F$78,0)</f>
        <v>30</v>
      </c>
    </row>
    <row r="62" spans="1:7" ht="15">
      <c r="A62" s="17" t="s">
        <v>208</v>
      </c>
      <c r="B62" s="56"/>
      <c r="E62" s="68">
        <v>0.0027835648148148147</v>
      </c>
      <c r="F62" s="69">
        <f>VLOOKUP(E62,ТабПлав!$A$3:$B$1278,2)</f>
        <v>0</v>
      </c>
      <c r="G62" s="70">
        <f>RANK(F62,$F$9:$F$78,0)</f>
        <v>45</v>
      </c>
    </row>
    <row r="63" spans="1:9" ht="15">
      <c r="A63" s="73" t="s">
        <v>258</v>
      </c>
      <c r="B63" s="74" t="s">
        <v>196</v>
      </c>
      <c r="C63" s="74"/>
      <c r="D63" s="74"/>
      <c r="E63" s="75"/>
      <c r="F63" s="76"/>
      <c r="G63" s="77"/>
      <c r="H63" s="78">
        <f>SUM(F59:F62)</f>
        <v>1963</v>
      </c>
      <c r="I63" s="78">
        <f>RANK(H63,$H$13:$H$78,0)</f>
        <v>10</v>
      </c>
    </row>
    <row r="64" spans="1:7" ht="15.75">
      <c r="A64" s="17" t="s">
        <v>209</v>
      </c>
      <c r="B64" s="18" t="s">
        <v>210</v>
      </c>
      <c r="C64" s="64" t="e">
        <f>VLOOKUP(A64,Мандатная!$A$16:$H$90,3,FALSE)</f>
        <v>#N/A</v>
      </c>
      <c r="D64" s="64" t="e">
        <f>VLOOKUP(A64,Мандатная!$A$16:$H$90,5,FALSE)</f>
        <v>#N/A</v>
      </c>
      <c r="E64" s="68">
        <v>0.002425925925925926</v>
      </c>
      <c r="F64" s="69">
        <f>VLOOKUP(E64,ТабПлав!$A$3:$B$1278,2)</f>
        <v>304</v>
      </c>
      <c r="G64" s="70">
        <f>RANK(F64,$F$9:$F$78,0)</f>
        <v>41</v>
      </c>
    </row>
    <row r="65" spans="1:7" ht="15.75">
      <c r="A65" s="17" t="s">
        <v>215</v>
      </c>
      <c r="B65" s="18" t="s">
        <v>259</v>
      </c>
      <c r="C65" s="64" t="e">
        <f>VLOOKUP(A65,Мандатная!$A$16:$H$90,3,FALSE)</f>
        <v>#N/A</v>
      </c>
      <c r="D65" s="64" t="e">
        <f>VLOOKUP(A65,Мандатная!$A$16:$H$90,5,FALSE)</f>
        <v>#N/A</v>
      </c>
      <c r="E65" s="68">
        <v>0.0444502314814815</v>
      </c>
      <c r="F65" s="69">
        <f>VLOOKUP(E65,ТабПлав!$A$3:$B$1278,2)</f>
        <v>0</v>
      </c>
      <c r="G65" s="70">
        <f>RANK(F65,$F$9:$F$78,0)</f>
        <v>45</v>
      </c>
    </row>
    <row r="66" spans="1:7" ht="15.75">
      <c r="A66" s="17" t="s">
        <v>216</v>
      </c>
      <c r="B66" s="18" t="s">
        <v>217</v>
      </c>
      <c r="E66" s="68">
        <v>0.0025127314814814812</v>
      </c>
      <c r="F66" s="69">
        <f>VLOOKUP(E66,ТабПлав!$A$3:$B$1278,2)</f>
        <v>229</v>
      </c>
      <c r="G66" s="70">
        <f>RANK(F66,$F$9:$F$78,0)</f>
        <v>44</v>
      </c>
    </row>
    <row r="67" spans="1:7" ht="15">
      <c r="A67" s="17" t="s">
        <v>220</v>
      </c>
      <c r="B67" s="56"/>
      <c r="E67" s="68">
        <v>0.127783564814815</v>
      </c>
      <c r="F67" s="69">
        <f>VLOOKUP(E67,ТабПлав!$A$3:$B$1278,2)</f>
        <v>0</v>
      </c>
      <c r="G67" s="70">
        <f>RANK(F67,$F$9:$F$78,0)</f>
        <v>45</v>
      </c>
    </row>
    <row r="68" spans="1:9" ht="15">
      <c r="A68" s="73" t="s">
        <v>258</v>
      </c>
      <c r="B68" s="74"/>
      <c r="C68" s="74"/>
      <c r="D68" s="74"/>
      <c r="E68" s="75"/>
      <c r="F68" s="76"/>
      <c r="G68" s="77"/>
      <c r="H68" s="78">
        <f>SUM(F64:F67)</f>
        <v>533</v>
      </c>
      <c r="I68" s="78">
        <f>RANK(H68,$H$13:$H$78,0)</f>
        <v>13</v>
      </c>
    </row>
    <row r="69" spans="1:7" ht="15.75">
      <c r="A69" s="17" t="s">
        <v>221</v>
      </c>
      <c r="B69" s="38" t="s">
        <v>222</v>
      </c>
      <c r="C69" s="64" t="e">
        <f>VLOOKUP(A69,Мандатная!$A$16:$H$90,3,FALSE)</f>
        <v>#N/A</v>
      </c>
      <c r="D69" s="64" t="e">
        <f>VLOOKUP(A69,Мандатная!$A$16:$H$90,5,FALSE)</f>
        <v>#N/A</v>
      </c>
      <c r="E69" s="68">
        <v>0.0015127314814814814</v>
      </c>
      <c r="F69" s="69">
        <f>VLOOKUP(E69,ТабПлав!$A$3:$B$1278,2)</f>
        <v>1093</v>
      </c>
      <c r="G69" s="70">
        <f>RANK(F69,$F$9:$F$78,0)</f>
        <v>1</v>
      </c>
    </row>
    <row r="70" spans="1:7" ht="15.75">
      <c r="A70" s="17" t="s">
        <v>226</v>
      </c>
      <c r="B70" s="38" t="s">
        <v>227</v>
      </c>
      <c r="C70" s="64" t="e">
        <f>VLOOKUP(A70,Мандатная!$A$16:$H$90,3,FALSE)</f>
        <v>#N/A</v>
      </c>
      <c r="D70" s="64" t="e">
        <f>VLOOKUP(A70,Мандатная!$A$16:$H$90,5,FALSE)</f>
        <v>#N/A</v>
      </c>
      <c r="E70" s="68">
        <v>0.0016550925925925926</v>
      </c>
      <c r="F70" s="69">
        <f>VLOOKUP(E70,ТабПлав!$A$3:$B$1278,2)</f>
        <v>970</v>
      </c>
      <c r="G70" s="70">
        <f>RANK(F70,$F$9:$F$78,0)</f>
        <v>7</v>
      </c>
    </row>
    <row r="71" spans="1:7" ht="15.75">
      <c r="A71" s="17" t="s">
        <v>230</v>
      </c>
      <c r="B71" s="18"/>
      <c r="E71" s="68">
        <v>0.0861168981481481</v>
      </c>
      <c r="F71" s="69">
        <f>VLOOKUP(E71,ТабПлав!$A$3:$B$1278,2)</f>
        <v>0</v>
      </c>
      <c r="G71" s="70">
        <f>RANK(F71,$F$9:$F$78,0)</f>
        <v>45</v>
      </c>
    </row>
    <row r="72" spans="1:7" ht="15">
      <c r="A72" s="17" t="s">
        <v>231</v>
      </c>
      <c r="B72" s="36"/>
      <c r="E72" s="68">
        <v>0.127783564814815</v>
      </c>
      <c r="F72" s="69">
        <f>VLOOKUP(E72,ТабПлав!$A$3:$B$1278,2)</f>
        <v>0</v>
      </c>
      <c r="G72" s="70">
        <f>RANK(F72,$F$9:$F$78,0)</f>
        <v>45</v>
      </c>
    </row>
    <row r="73" spans="1:9" ht="12.75" customHeight="1">
      <c r="A73" s="73" t="s">
        <v>260</v>
      </c>
      <c r="B73" s="80"/>
      <c r="C73" s="74"/>
      <c r="D73" s="74"/>
      <c r="E73" s="75"/>
      <c r="F73" s="76"/>
      <c r="G73" s="77"/>
      <c r="H73" s="78">
        <f>SUM(F69:F72)</f>
        <v>2063</v>
      </c>
      <c r="I73" s="78">
        <f>RANK(H73,$H$13:$H$78,0)</f>
        <v>9</v>
      </c>
    </row>
    <row r="74" spans="1:7" ht="15.75">
      <c r="A74" s="17" t="s">
        <v>232</v>
      </c>
      <c r="B74" s="38"/>
      <c r="C74" s="64" t="e">
        <f>VLOOKUP(A74,Мандатная!$A$16:$H$90,3,FALSE)</f>
        <v>#N/A</v>
      </c>
      <c r="D74" s="64" t="e">
        <f>VLOOKUP(A74,Мандатная!$A$16:$H$90,5,FALSE)</f>
        <v>#N/A</v>
      </c>
      <c r="E74" s="68">
        <v>0.002783564814814815</v>
      </c>
      <c r="F74" s="69">
        <f>VLOOKUP(E74,ТабПлав!$A$3:$B$1278,2)</f>
        <v>0</v>
      </c>
      <c r="G74" s="70">
        <f>RANK(F74,$F$9:$F$78,0)</f>
        <v>45</v>
      </c>
    </row>
    <row r="75" spans="1:7" ht="15.75">
      <c r="A75" s="17" t="s">
        <v>233</v>
      </c>
      <c r="B75" s="38"/>
      <c r="C75" s="64" t="e">
        <f>VLOOKUP(A75,Мандатная!$A$16:$H$90,3,FALSE)</f>
        <v>#N/A</v>
      </c>
      <c r="D75" s="64" t="e">
        <f>VLOOKUP(A75,Мандатная!$A$16:$H$90,5,FALSE)</f>
        <v>#N/A</v>
      </c>
      <c r="E75" s="68">
        <v>0.0444502314814815</v>
      </c>
      <c r="F75" s="69">
        <f>VLOOKUP(E75,ТабПлав!$A$3:$B$1278,2)</f>
        <v>0</v>
      </c>
      <c r="G75" s="70">
        <f>RANK(F75,$F$9:$F$78,0)</f>
        <v>45</v>
      </c>
    </row>
    <row r="76" spans="1:7" ht="15">
      <c r="A76" s="17" t="s">
        <v>234</v>
      </c>
      <c r="B76" s="36"/>
      <c r="E76" s="68">
        <v>0.0861168981481481</v>
      </c>
      <c r="F76" s="69">
        <f>VLOOKUP(E76,ТабПлав!$A$3:$B$1278,2)</f>
        <v>0</v>
      </c>
      <c r="G76" s="70">
        <f>RANK(F76,$F$9:$F$78,0)</f>
        <v>45</v>
      </c>
    </row>
    <row r="77" spans="1:7" ht="15">
      <c r="A77" s="17" t="s">
        <v>235</v>
      </c>
      <c r="B77" s="36"/>
      <c r="E77" s="68">
        <v>0.127783564814815</v>
      </c>
      <c r="F77" s="69">
        <f>VLOOKUP(E77,ТабПлав!$A$3:$B$1278,2)</f>
        <v>0</v>
      </c>
      <c r="G77" s="70">
        <f>RANK(F77,$F$9:$F$78,0)</f>
        <v>45</v>
      </c>
    </row>
    <row r="78" spans="1:9" ht="15">
      <c r="A78" s="73" t="s">
        <v>261</v>
      </c>
      <c r="B78" s="80"/>
      <c r="C78" s="74"/>
      <c r="D78" s="74"/>
      <c r="E78" s="75"/>
      <c r="F78" s="76"/>
      <c r="G78" s="77"/>
      <c r="H78" s="78">
        <f>SUM(F74:F77)</f>
        <v>0</v>
      </c>
      <c r="I78" s="78">
        <f>RANK(H78,$H$13:$H$78,0)</f>
        <v>14</v>
      </c>
    </row>
    <row r="79" spans="1:7" ht="12.75">
      <c r="A79" s="17" t="s">
        <v>236</v>
      </c>
      <c r="B79" s="67"/>
      <c r="C79" s="64" t="e">
        <f>VLOOKUP(A79,Мандатная!$A$16:$H$90,3,FALSE)</f>
        <v>#N/A</v>
      </c>
      <c r="D79" s="64" t="e">
        <f>VLOOKUP(A79,Мандатная!$A$16:$H$90,5,FALSE)</f>
        <v>#N/A</v>
      </c>
      <c r="E79" s="68">
        <v>0.002783564814814815</v>
      </c>
      <c r="F79" s="69">
        <f>VLOOKUP(E79,ТабПлав!$A$3:$B$1278,2)</f>
        <v>0</v>
      </c>
      <c r="G79" s="70">
        <f>RANK(F79,$F$9:$F$78,0)</f>
        <v>45</v>
      </c>
    </row>
    <row r="80" spans="1:7" ht="15">
      <c r="A80" s="17" t="s">
        <v>237</v>
      </c>
      <c r="B80" s="36"/>
      <c r="C80" s="64" t="e">
        <f>VLOOKUP(A80,Мандатная!$A$16:$H$90,3,FALSE)</f>
        <v>#N/A</v>
      </c>
      <c r="D80" s="64" t="e">
        <f>VLOOKUP(A80,Мандатная!$A$16:$H$90,5,FALSE)</f>
        <v>#N/A</v>
      </c>
      <c r="E80" s="68">
        <v>0.0444502314814815</v>
      </c>
      <c r="F80" s="69"/>
      <c r="G80" s="70"/>
    </row>
    <row r="81" spans="1:7" ht="15">
      <c r="A81" s="17" t="s">
        <v>238</v>
      </c>
      <c r="B81" s="36"/>
      <c r="E81" s="68">
        <v>0.0861168981481481</v>
      </c>
      <c r="F81" s="69"/>
      <c r="G81" s="70"/>
    </row>
    <row r="82" spans="1:7" ht="15">
      <c r="A82" s="17" t="s">
        <v>239</v>
      </c>
      <c r="B82" s="36"/>
      <c r="E82" s="68">
        <v>0.127783564814815</v>
      </c>
      <c r="F82" s="69"/>
      <c r="G82" s="70"/>
    </row>
    <row r="83" spans="1:9" ht="15">
      <c r="A83" s="73" t="s">
        <v>262</v>
      </c>
      <c r="B83" s="74">
        <f>Мандатная!E99</f>
        <v>0</v>
      </c>
      <c r="C83" s="74"/>
      <c r="D83" s="74"/>
      <c r="E83" s="75"/>
      <c r="F83" s="76"/>
      <c r="G83" s="77"/>
      <c r="H83" s="78">
        <f>SUM(F79:F82)</f>
        <v>0</v>
      </c>
      <c r="I83" s="78">
        <f>RANK(H83,$H$13:$H$83,0)</f>
        <v>14</v>
      </c>
    </row>
  </sheetData>
  <sheetProtection selectLockedCells="1" selectUnlockedCells="1"/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H2:I2"/>
    <mergeCell ref="A3:I3"/>
    <mergeCell ref="A4:I4"/>
    <mergeCell ref="A5:I5"/>
    <mergeCell ref="A6:I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scale="9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1" customWidth="1"/>
    <col min="2" max="2" width="16.625" style="1" customWidth="1"/>
    <col min="3" max="4" width="0" style="1" hidden="1" customWidth="1"/>
    <col min="5" max="5" width="11.125" style="1" customWidth="1"/>
    <col min="6" max="16384" width="9.125" style="1" customWidth="1"/>
  </cols>
  <sheetData>
    <row r="1" spans="1:9" s="64" customFormat="1" ht="12.75">
      <c r="A1" s="172" t="s">
        <v>240</v>
      </c>
      <c r="B1" s="172"/>
      <c r="C1" s="172"/>
      <c r="D1" s="172"/>
      <c r="E1" s="172"/>
      <c r="F1" s="172"/>
      <c r="G1" s="172"/>
      <c r="H1" s="172"/>
      <c r="I1" s="172"/>
    </row>
    <row r="2" spans="5:9" s="64" customFormat="1" ht="12.75">
      <c r="E2" s="65"/>
      <c r="H2" s="173"/>
      <c r="I2" s="173"/>
    </row>
    <row r="3" spans="1:9" s="64" customFormat="1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s="64" customFormat="1" ht="12.75">
      <c r="A4" s="172" t="s">
        <v>241</v>
      </c>
      <c r="B4" s="172"/>
      <c r="C4" s="172"/>
      <c r="D4" s="172"/>
      <c r="E4" s="172"/>
      <c r="F4" s="172"/>
      <c r="G4" s="172"/>
      <c r="H4" s="172"/>
      <c r="I4" s="172"/>
    </row>
    <row r="5" spans="1:9" s="64" customFormat="1" ht="12.75">
      <c r="A5" s="174" t="s">
        <v>263</v>
      </c>
      <c r="B5" s="174"/>
      <c r="C5" s="174"/>
      <c r="D5" s="174"/>
      <c r="E5" s="174"/>
      <c r="F5" s="174"/>
      <c r="G5" s="174"/>
      <c r="H5" s="174"/>
      <c r="I5" s="174"/>
    </row>
    <row r="6" spans="1:9" s="64" customFormat="1" ht="12.75">
      <c r="A6" s="174" t="s">
        <v>243</v>
      </c>
      <c r="B6" s="174"/>
      <c r="C6" s="174"/>
      <c r="D6" s="174"/>
      <c r="E6" s="174"/>
      <c r="F6" s="174"/>
      <c r="G6" s="174"/>
      <c r="H6" s="174"/>
      <c r="I6" s="174"/>
    </row>
    <row r="7" spans="1:9" ht="12.75" customHeight="1">
      <c r="A7" s="181" t="s">
        <v>6</v>
      </c>
      <c r="B7" s="182" t="s">
        <v>7</v>
      </c>
      <c r="C7" s="182" t="s">
        <v>8</v>
      </c>
      <c r="D7" s="180" t="s">
        <v>10</v>
      </c>
      <c r="E7" s="180" t="s">
        <v>244</v>
      </c>
      <c r="F7" s="180" t="s">
        <v>245</v>
      </c>
      <c r="G7" s="180" t="s">
        <v>246</v>
      </c>
      <c r="H7" s="180" t="s">
        <v>247</v>
      </c>
      <c r="I7" s="180" t="s">
        <v>248</v>
      </c>
    </row>
    <row r="8" spans="1:9" ht="23.25" customHeight="1">
      <c r="A8" s="181"/>
      <c r="B8" s="182"/>
      <c r="C8" s="182"/>
      <c r="D8" s="180"/>
      <c r="E8" s="180"/>
      <c r="F8" s="180"/>
      <c r="G8" s="180"/>
      <c r="H8" s="180"/>
      <c r="I8" s="180"/>
    </row>
    <row r="9" spans="1:9" ht="17.25" customHeight="1">
      <c r="A9" s="17" t="s">
        <v>15</v>
      </c>
      <c r="B9" s="1" t="str">
        <f>VLOOKUP(A9,Мандатная!$A$16:$H$90,2,FALSE)</f>
        <v>Ткаченко</v>
      </c>
      <c r="C9" s="1" t="str">
        <f>VLOOKUP(A9,Мандатная!$A$16:$H$90,3,FALSE)</f>
        <v>Илья</v>
      </c>
      <c r="D9" s="1" t="str">
        <f>VLOOKUP(A9,Мандатная!$A$16:$H$90,5,FALSE)</f>
        <v>Новороссийск</v>
      </c>
      <c r="E9" s="81">
        <v>31</v>
      </c>
      <c r="F9" s="82">
        <f>VLOOKUP(E9,ТабСтр!$A$4:$B$117,2)</f>
        <v>0</v>
      </c>
      <c r="G9" s="83">
        <f>RANK(F9,$F$9:$F$92,0)</f>
        <v>35</v>
      </c>
      <c r="I9" s="84"/>
    </row>
    <row r="10" spans="1:9" ht="12.75">
      <c r="A10" s="17" t="s">
        <v>21</v>
      </c>
      <c r="B10" s="1" t="str">
        <f>VLOOKUP(A10,Мандатная!$A$16:$H$90,2,FALSE)</f>
        <v>Мамаев</v>
      </c>
      <c r="C10" s="1" t="str">
        <f>VLOOKUP(A10,Мандатная!$A$16:$H$90,3,FALSE)</f>
        <v>Владимир</v>
      </c>
      <c r="D10" s="1">
        <f>VLOOKUP(A10,Мандатная!$A$16:$H$90,5,FALSE)</f>
        <v>0</v>
      </c>
      <c r="E10" s="81">
        <v>43</v>
      </c>
      <c r="F10" s="82">
        <f>VLOOKUP(E10,ТабСтр!$A$4:$B$117,2)</f>
        <v>0</v>
      </c>
      <c r="G10" s="83">
        <f>RANK(F10,$F$9:$F$92,0)</f>
        <v>35</v>
      </c>
      <c r="I10" s="84"/>
    </row>
    <row r="11" spans="1:9" ht="12.75">
      <c r="A11" s="17" t="s">
        <v>26</v>
      </c>
      <c r="B11" s="1" t="str">
        <f>VLOOKUP(A11,Мандатная!$A$16:$H$90,2,FALSE)</f>
        <v>Горпиненко</v>
      </c>
      <c r="C11" s="1" t="str">
        <f>VLOOKUP(A11,Мандатная!$A$16:$H$90,3,FALSE)</f>
        <v>Данил</v>
      </c>
      <c r="D11" s="1">
        <f>VLOOKUP(A11,Мандатная!$A$16:$H$90,5,FALSE)</f>
        <v>0</v>
      </c>
      <c r="E11" s="81">
        <v>63</v>
      </c>
      <c r="F11" s="82">
        <f>VLOOKUP(E11,ТабСтр!$A$4:$B$117,2)</f>
        <v>448</v>
      </c>
      <c r="G11" s="83">
        <f>RANK(F11,$F$9:$F$92,0)</f>
        <v>23</v>
      </c>
      <c r="I11" s="84"/>
    </row>
    <row r="12" spans="1:9" ht="12.75">
      <c r="A12" s="17" t="s">
        <v>31</v>
      </c>
      <c r="B12" s="1" t="str">
        <f>VLOOKUP(A12,Мандатная!$A$16:$H$90,2,FALSE)</f>
        <v>Ермак</v>
      </c>
      <c r="C12" s="1" t="str">
        <f>VLOOKUP(A12,Мандатная!$A$16:$H$90,3,FALSE)</f>
        <v>Максим</v>
      </c>
      <c r="D12" s="1">
        <f>VLOOKUP(A12,Мандатная!$A$16:$H$90,5,FALSE)</f>
        <v>0</v>
      </c>
      <c r="E12" s="81">
        <v>24</v>
      </c>
      <c r="F12" s="82">
        <f>VLOOKUP(E12,ТабСтр!$A$4:$B$117,2)</f>
        <v>0</v>
      </c>
      <c r="G12" s="83">
        <f>RANK(F12,$F$9:$F$92,0)</f>
        <v>35</v>
      </c>
      <c r="I12" s="84"/>
    </row>
    <row r="13" spans="1:9" ht="15">
      <c r="A13" s="85" t="s">
        <v>249</v>
      </c>
      <c r="B13" s="74" t="s">
        <v>19</v>
      </c>
      <c r="C13" s="86"/>
      <c r="D13" s="86"/>
      <c r="E13" s="87"/>
      <c r="F13" s="88"/>
      <c r="G13" s="89"/>
      <c r="H13" s="90">
        <f>SUM(F9:F12)</f>
        <v>448</v>
      </c>
      <c r="I13" s="90">
        <f>RANK(H13,$H$13:$H$92,0)</f>
        <v>10</v>
      </c>
    </row>
    <row r="14" spans="1:7" ht="28.5" customHeight="1">
      <c r="A14" s="17" t="s">
        <v>36</v>
      </c>
      <c r="B14" s="1" t="str">
        <f>VLOOKUP(A14,Мандатная!$A$16:$H$90,2,FALSE)</f>
        <v>Бавыкин</v>
      </c>
      <c r="C14" s="1" t="str">
        <f>VLOOKUP(A14,Мандатная!$A$16:$H$90,3,FALSE)</f>
        <v>Дмитрий</v>
      </c>
      <c r="D14" s="1" t="str">
        <f>VLOOKUP(A14,Мандатная!$A$16:$H$90,5,FALSE)</f>
        <v>Воронеж</v>
      </c>
      <c r="E14" s="81">
        <v>67</v>
      </c>
      <c r="F14" s="82">
        <f>VLOOKUP(E14,ТабСтр!$A$4:$B$117,2)</f>
        <v>544</v>
      </c>
      <c r="G14" s="83">
        <f>RANK(F14,$F$9:$F$92,0)</f>
        <v>20</v>
      </c>
    </row>
    <row r="15" spans="1:7" ht="12.75">
      <c r="A15" s="17" t="s">
        <v>42</v>
      </c>
      <c r="B15" s="1" t="str">
        <f>VLOOKUP(A15,Мандатная!$A$16:$H$90,2,FALSE)</f>
        <v>Кретов</v>
      </c>
      <c r="C15" s="1" t="str">
        <f>VLOOKUP(A15,Мандатная!$A$16:$H$90,3,FALSE)</f>
        <v>Александр</v>
      </c>
      <c r="D15" s="1">
        <f>VLOOKUP(A15,Мандатная!$A$16:$H$90,5,FALSE)</f>
        <v>0</v>
      </c>
      <c r="E15" s="81">
        <v>72</v>
      </c>
      <c r="F15" s="82">
        <f>VLOOKUP(E15,ТабСтр!$A$4:$B$117,2)</f>
        <v>664</v>
      </c>
      <c r="G15" s="83">
        <f>RANK(F15,$F$9:$F$92,0)</f>
        <v>13</v>
      </c>
    </row>
    <row r="16" spans="1:7" ht="12.75">
      <c r="A16" s="17" t="s">
        <v>47</v>
      </c>
      <c r="B16" s="1" t="str">
        <f>VLOOKUP(A16,Мандатная!$A$16:$H$90,2,FALSE)</f>
        <v>Малышев</v>
      </c>
      <c r="C16" s="1" t="str">
        <f>VLOOKUP(A16,Мандатная!$A$16:$H$90,3,FALSE)</f>
        <v>Максим</v>
      </c>
      <c r="D16" s="1">
        <f>VLOOKUP(A16,Мандатная!$A$16:$H$90,5,FALSE)</f>
        <v>0</v>
      </c>
      <c r="E16" s="81">
        <v>69</v>
      </c>
      <c r="F16" s="82">
        <f>VLOOKUP(E16,ТабСтр!$A$4:$B$117,2)</f>
        <v>592</v>
      </c>
      <c r="G16" s="83">
        <f>RANK(F16,$F$9:$F$92,0)</f>
        <v>17</v>
      </c>
    </row>
    <row r="17" spans="1:7" ht="12.75">
      <c r="A17" s="17" t="s">
        <v>51</v>
      </c>
      <c r="B17" s="1" t="str">
        <f>VLOOKUP(A17,Мандатная!$A$16:$H$90,2,FALSE)</f>
        <v>Лещев</v>
      </c>
      <c r="C17" s="1" t="str">
        <f>VLOOKUP(A17,Мандатная!$A$16:$H$90,3,FALSE)</f>
        <v>Артемий</v>
      </c>
      <c r="D17" s="1">
        <f>VLOOKUP(A17,Мандатная!$A$16:$H$90,5,FALSE)</f>
        <v>0</v>
      </c>
      <c r="E17" s="81">
        <v>39</v>
      </c>
      <c r="F17" s="82">
        <f>VLOOKUP(E17,ТабСтр!$A$4:$B$117,2)</f>
        <v>0</v>
      </c>
      <c r="G17" s="83">
        <f>RANK(F17,$F$9:$F$92,0)</f>
        <v>35</v>
      </c>
    </row>
    <row r="18" spans="1:9" ht="15">
      <c r="A18" s="85" t="s">
        <v>250</v>
      </c>
      <c r="B18" s="74" t="s">
        <v>40</v>
      </c>
      <c r="C18" s="86"/>
      <c r="D18" s="86"/>
      <c r="E18" s="87"/>
      <c r="F18" s="88"/>
      <c r="G18" s="89"/>
      <c r="H18" s="90">
        <f>SUM(F14:F17)</f>
        <v>1800</v>
      </c>
      <c r="I18" s="90">
        <f>RANK(H18,$H$13:$H$92,0)</f>
        <v>6</v>
      </c>
    </row>
    <row r="19" spans="1:7" ht="28.5" customHeight="1">
      <c r="A19" s="17" t="s">
        <v>56</v>
      </c>
      <c r="B19" s="1" t="str">
        <f>VLOOKUP(A19,Мандатная!$A$16:$H$90,2,FALSE)</f>
        <v>Лежнёв</v>
      </c>
      <c r="C19" s="1" t="str">
        <f>VLOOKUP(A19,Мандатная!$A$16:$H$90,3,FALSE)</f>
        <v>Дмитрий</v>
      </c>
      <c r="D19" s="1" t="str">
        <f>VLOOKUP(A19,Мандатная!$A$16:$H$90,5,FALSE)</f>
        <v>Астрахань-1</v>
      </c>
      <c r="E19" s="81">
        <v>76</v>
      </c>
      <c r="F19" s="82">
        <f>VLOOKUP(E19,ТабСтр!$A$4:$B$117,2)</f>
        <v>760</v>
      </c>
      <c r="G19" s="83">
        <f>RANK(F19,$F$9:$F$92,0)</f>
        <v>8</v>
      </c>
    </row>
    <row r="20" spans="1:7" ht="12.75">
      <c r="A20" s="17" t="s">
        <v>61</v>
      </c>
      <c r="B20" s="1" t="str">
        <f>VLOOKUP(A20,Мандатная!$A$16:$H$90,2,FALSE)</f>
        <v>Смыгин</v>
      </c>
      <c r="C20" s="1" t="str">
        <f>VLOOKUP(A20,Мандатная!$A$16:$H$90,3,FALSE)</f>
        <v>Михаил</v>
      </c>
      <c r="D20" s="1">
        <f>VLOOKUP(A20,Мандатная!$A$16:$H$90,5,FALSE)</f>
        <v>0</v>
      </c>
      <c r="E20" s="81">
        <v>47</v>
      </c>
      <c r="F20" s="82">
        <f>VLOOKUP(E20,ТабСтр!$A$4:$B$117,2)</f>
        <v>64</v>
      </c>
      <c r="G20" s="83">
        <f>RANK(F20,$F$9:$F$92,0)</f>
        <v>32</v>
      </c>
    </row>
    <row r="21" spans="1:7" ht="12.75">
      <c r="A21" s="17" t="s">
        <v>66</v>
      </c>
      <c r="B21" s="1" t="str">
        <f>VLOOKUP(A21,Мандатная!$A$16:$H$90,2,FALSE)</f>
        <v>Федотов</v>
      </c>
      <c r="C21" s="1" t="str">
        <f>VLOOKUP(A21,Мандатная!$A$16:$H$90,3,FALSE)</f>
        <v>Дмитрий</v>
      </c>
      <c r="D21" s="1">
        <f>VLOOKUP(A21,Мандатная!$A$16:$H$90,5,FALSE)</f>
        <v>0</v>
      </c>
      <c r="E21" s="81">
        <v>76</v>
      </c>
      <c r="F21" s="82">
        <f>VLOOKUP(E21,ТабСтр!$A$4:$B$117,2)</f>
        <v>760</v>
      </c>
      <c r="G21" s="83">
        <f>RANK(F21,$F$9:$F$92,0)</f>
        <v>8</v>
      </c>
    </row>
    <row r="22" spans="1:7" ht="12.75">
      <c r="A22" s="17" t="s">
        <v>69</v>
      </c>
      <c r="B22" s="1" t="str">
        <f>VLOOKUP(A22,Мандатная!$A$16:$H$90,2,FALSE)</f>
        <v>Зевин</v>
      </c>
      <c r="C22" s="1" t="str">
        <f>VLOOKUP(A22,Мандатная!$A$16:$H$90,3,FALSE)</f>
        <v>Владимир</v>
      </c>
      <c r="D22" s="1">
        <f>VLOOKUP(A22,Мандатная!$A$16:$H$90,5,FALSE)</f>
        <v>0</v>
      </c>
      <c r="E22" s="81">
        <v>69</v>
      </c>
      <c r="F22" s="82">
        <f>VLOOKUP(E22,ТабСтр!$A$4:$B$117,2)</f>
        <v>592</v>
      </c>
      <c r="G22" s="83">
        <f>RANK(F22,$F$9:$F$92,0)</f>
        <v>17</v>
      </c>
    </row>
    <row r="23" spans="1:9" ht="15">
      <c r="A23" s="85" t="s">
        <v>251</v>
      </c>
      <c r="B23" s="74" t="s">
        <v>59</v>
      </c>
      <c r="C23" s="86"/>
      <c r="D23" s="86"/>
      <c r="E23" s="87"/>
      <c r="F23" s="88"/>
      <c r="G23" s="89"/>
      <c r="H23" s="90">
        <f>SUM(F19:F22)</f>
        <v>2176</v>
      </c>
      <c r="I23" s="90">
        <f>RANK(H23,$H$13:$H$92,0)</f>
        <v>5</v>
      </c>
    </row>
    <row r="24" spans="1:7" ht="28.5" customHeight="1">
      <c r="A24" s="17" t="s">
        <v>75</v>
      </c>
      <c r="B24" s="1" t="str">
        <f>VLOOKUP(A24,Мандатная!$A$16:$H$90,2,FALSE)</f>
        <v>Филимонов </v>
      </c>
      <c r="C24" s="1" t="str">
        <f>VLOOKUP(A24,Мандатная!$A$16:$H$90,3,FALSE)</f>
        <v>Даниил</v>
      </c>
      <c r="D24" s="1" t="str">
        <f>VLOOKUP(A24,Мандатная!$A$16:$H$90,5,FALSE)</f>
        <v>Астрахань-2</v>
      </c>
      <c r="E24" s="81">
        <v>28</v>
      </c>
      <c r="F24" s="82">
        <f>VLOOKUP(E24,ТабСтр!$A$4:$B$117,2)</f>
        <v>0</v>
      </c>
      <c r="G24" s="83">
        <f>RANK(F24,$F$9:$F$92,0)</f>
        <v>35</v>
      </c>
    </row>
    <row r="25" spans="1:7" ht="12.75">
      <c r="A25" s="17" t="s">
        <v>81</v>
      </c>
      <c r="B25" s="1" t="str">
        <f>VLOOKUP(A25,Мандатная!$A$16:$H$90,2,FALSE)</f>
        <v>Бровин </v>
      </c>
      <c r="C25" s="1" t="str">
        <f>VLOOKUP(A25,Мандатная!$A$16:$H$90,3,FALSE)</f>
        <v>Юрий </v>
      </c>
      <c r="D25" s="1">
        <f>VLOOKUP(A25,Мандатная!$A$16:$H$90,5,FALSE)</f>
        <v>0</v>
      </c>
      <c r="E25" s="81">
        <v>35</v>
      </c>
      <c r="F25" s="82">
        <f>VLOOKUP(E25,ТабСтр!$A$4:$B$117,2)</f>
        <v>0</v>
      </c>
      <c r="G25" s="83">
        <f>RANK(F25,$F$9:$F$92,0)</f>
        <v>35</v>
      </c>
    </row>
    <row r="26" spans="1:7" ht="12.75">
      <c r="A26" s="17" t="s">
        <v>86</v>
      </c>
      <c r="B26" s="1" t="str">
        <f>VLOOKUP(A26,Мандатная!$A$16:$H$90,2,FALSE)</f>
        <v>Досмухамбетов </v>
      </c>
      <c r="C26" s="1" t="str">
        <f>VLOOKUP(A26,Мандатная!$A$16:$H$90,3,FALSE)</f>
        <v>Тимерхан</v>
      </c>
      <c r="D26" s="1">
        <f>VLOOKUP(A26,Мандатная!$A$16:$H$90,5,FALSE)</f>
        <v>0</v>
      </c>
      <c r="E26" s="81">
        <v>42</v>
      </c>
      <c r="F26" s="82">
        <f>VLOOKUP(E26,ТабСтр!$A$4:$B$117,2)</f>
        <v>0</v>
      </c>
      <c r="G26" s="83">
        <f>RANK(F26,$F$9:$F$92,0)</f>
        <v>35</v>
      </c>
    </row>
    <row r="27" spans="1:7" ht="12.75">
      <c r="A27" s="17" t="s">
        <v>91</v>
      </c>
      <c r="B27" s="1" t="str">
        <f>VLOOKUP(A27,Мандатная!$A$16:$H$90,2,FALSE)</f>
        <v>Смыгин</v>
      </c>
      <c r="C27" s="1" t="str">
        <f>VLOOKUP(A27,Мандатная!$A$16:$H$90,3,FALSE)</f>
        <v>Максим</v>
      </c>
      <c r="D27" s="1">
        <f>VLOOKUP(A27,Мандатная!$A$16:$H$90,5,FALSE)</f>
        <v>0</v>
      </c>
      <c r="E27" s="81">
        <v>56</v>
      </c>
      <c r="F27" s="82">
        <f>VLOOKUP(E27,ТабСтр!$A$4:$B$117,2)</f>
        <v>280</v>
      </c>
      <c r="G27" s="83">
        <f>RANK(F27,$F$9:$F$92,0)</f>
        <v>28</v>
      </c>
    </row>
    <row r="28" spans="1:9" ht="15">
      <c r="A28" s="85" t="s">
        <v>252</v>
      </c>
      <c r="B28" s="74" t="s">
        <v>79</v>
      </c>
      <c r="C28" s="86"/>
      <c r="D28" s="86"/>
      <c r="E28" s="87"/>
      <c r="F28" s="88"/>
      <c r="G28" s="89"/>
      <c r="H28" s="90">
        <f>SUM(F24:F27)</f>
        <v>280</v>
      </c>
      <c r="I28" s="90">
        <f>RANK(H28,$H$13:$H$92,0)</f>
        <v>12</v>
      </c>
    </row>
    <row r="29" spans="1:7" ht="28.5" customHeight="1">
      <c r="A29" s="17" t="s">
        <v>92</v>
      </c>
      <c r="B29" s="1" t="str">
        <f>VLOOKUP(A29,Мандатная!$A$16:$H$90,2,FALSE)</f>
        <v>Мозгалов </v>
      </c>
      <c r="C29" s="1" t="str">
        <f>VLOOKUP(A29,Мандатная!$A$16:$H$90,3,FALSE)</f>
        <v>Григорий</v>
      </c>
      <c r="D29" s="1" t="str">
        <f>VLOOKUP(A29,Мандатная!$A$16:$H$90,5,FALSE)</f>
        <v>Екатеринбург</v>
      </c>
      <c r="E29" s="81">
        <v>76</v>
      </c>
      <c r="F29" s="82">
        <f>VLOOKUP(E29,ТабСтр!$A$4:$B$117,2)</f>
        <v>760</v>
      </c>
      <c r="G29" s="83">
        <f>RANK(F29,$F$9:$F$92,0)</f>
        <v>8</v>
      </c>
    </row>
    <row r="30" spans="1:7" ht="12.75">
      <c r="A30" s="17" t="s">
        <v>97</v>
      </c>
      <c r="B30" s="1" t="str">
        <f>VLOOKUP(A30,Мандатная!$A$16:$H$90,2,FALSE)</f>
        <v>Трушин </v>
      </c>
      <c r="C30" s="1" t="str">
        <f>VLOOKUP(A30,Мандатная!$A$16:$H$90,3,FALSE)</f>
        <v>Владимир</v>
      </c>
      <c r="D30" s="1">
        <f>VLOOKUP(A30,Мандатная!$A$16:$H$90,5,FALSE)</f>
        <v>0</v>
      </c>
      <c r="E30" s="81">
        <v>78</v>
      </c>
      <c r="F30" s="82">
        <f>VLOOKUP(E30,ТабСтр!$A$4:$B$117,2)</f>
        <v>808</v>
      </c>
      <c r="G30" s="83">
        <f>RANK(F30,$F$9:$F$92,0)</f>
        <v>6</v>
      </c>
    </row>
    <row r="31" spans="1:7" ht="12.75">
      <c r="A31" s="17" t="s">
        <v>101</v>
      </c>
      <c r="B31" s="1" t="str">
        <f>VLOOKUP(A31,Мандатная!$A$16:$H$90,2,FALSE)</f>
        <v>Флягин</v>
      </c>
      <c r="C31" s="1" t="str">
        <f>VLOOKUP(A31,Мандатная!$A$16:$H$90,3,FALSE)</f>
        <v> Даниил</v>
      </c>
      <c r="D31" s="1">
        <f>VLOOKUP(A31,Мандатная!$A$16:$H$90,5,FALSE)</f>
        <v>0</v>
      </c>
      <c r="E31" s="81">
        <v>82</v>
      </c>
      <c r="F31" s="82">
        <f>VLOOKUP(E31,ТабСтр!$A$4:$B$117,2)</f>
        <v>904</v>
      </c>
      <c r="G31" s="83">
        <f>RANK(F31,$F$9:$F$92,0)</f>
        <v>3</v>
      </c>
    </row>
    <row r="32" spans="1:7" ht="12.75">
      <c r="A32" s="17" t="s">
        <v>105</v>
      </c>
      <c r="B32" s="1" t="str">
        <f>VLOOKUP(A32,Мандатная!$A$16:$H$90,2,FALSE)</f>
        <v>Бондарев</v>
      </c>
      <c r="C32" s="1" t="str">
        <f>VLOOKUP(A32,Мандатная!$A$16:$H$90,3,FALSE)</f>
        <v> Николай</v>
      </c>
      <c r="D32" s="1">
        <f>VLOOKUP(A32,Мандатная!$A$16:$H$90,5,FALSE)</f>
        <v>0</v>
      </c>
      <c r="E32" s="81">
        <v>81</v>
      </c>
      <c r="F32" s="82">
        <f>VLOOKUP(E32,ТабСтр!$A$4:$B$117,2)</f>
        <v>880</v>
      </c>
      <c r="G32" s="83">
        <f>RANK(F32,$F$9:$F$92,0)</f>
        <v>4</v>
      </c>
    </row>
    <row r="33" spans="1:9" ht="15">
      <c r="A33" s="85" t="s">
        <v>253</v>
      </c>
      <c r="B33" s="74" t="s">
        <v>95</v>
      </c>
      <c r="C33" s="86"/>
      <c r="D33" s="86"/>
      <c r="E33" s="87"/>
      <c r="F33" s="88"/>
      <c r="G33" s="89"/>
      <c r="H33" s="90">
        <f>SUM(F29:F32)</f>
        <v>3352</v>
      </c>
      <c r="I33" s="90">
        <f>RANK(H33,$H$13:$H$92,0)</f>
        <v>1</v>
      </c>
    </row>
    <row r="34" spans="1:7" ht="28.5" customHeight="1">
      <c r="A34" s="17" t="s">
        <v>110</v>
      </c>
      <c r="B34" s="1" t="str">
        <f>VLOOKUP(A34,Мандатная!$A$16:$H$90,2,FALSE)</f>
        <v>Елизаров </v>
      </c>
      <c r="C34" s="1" t="str">
        <f>VLOOKUP(A34,Мандатная!$A$16:$H$90,3,FALSE)</f>
        <v>Иван</v>
      </c>
      <c r="D34" s="1" t="str">
        <f>VLOOKUP(A34,Мандатная!$A$16:$H$90,5,FALSE)</f>
        <v>Саратов</v>
      </c>
      <c r="E34" s="81">
        <v>69</v>
      </c>
      <c r="F34" s="82">
        <f>VLOOKUP(E34,ТабСтр!$A$4:$B$117,2)</f>
        <v>592</v>
      </c>
      <c r="G34" s="83">
        <f>RANK(F34,$F$9:$F$92,0)</f>
        <v>17</v>
      </c>
    </row>
    <row r="35" spans="1:7" ht="12.75" customHeight="1">
      <c r="A35" s="17" t="s">
        <v>115</v>
      </c>
      <c r="B35" s="1" t="str">
        <f>VLOOKUP(A35,Мандатная!$A$16:$H$90,2,FALSE)</f>
        <v>Стрединин</v>
      </c>
      <c r="C35" s="1" t="str">
        <f>VLOOKUP(A35,Мандатная!$A$16:$H$90,3,FALSE)</f>
        <v>Дмитрий</v>
      </c>
      <c r="D35" s="1">
        <f>VLOOKUP(A35,Мандатная!$A$16:$H$90,5,FALSE)</f>
        <v>0</v>
      </c>
      <c r="E35" s="81">
        <v>81</v>
      </c>
      <c r="F35" s="82">
        <f>VLOOKUP(E35,ТабСтр!$A$4:$B$117,2)</f>
        <v>880</v>
      </c>
      <c r="G35" s="83">
        <f>RANK(F35,$F$9:$F$92,0)</f>
        <v>4</v>
      </c>
    </row>
    <row r="36" spans="1:7" ht="12.75" customHeight="1">
      <c r="A36" s="17" t="s">
        <v>119</v>
      </c>
      <c r="B36" s="1" t="str">
        <f>VLOOKUP(A36,Мандатная!$A$16:$H$90,2,FALSE)</f>
        <v>Духов</v>
      </c>
      <c r="C36" s="1" t="str">
        <f>VLOOKUP(A36,Мандатная!$A$16:$H$90,3,FALSE)</f>
        <v>Илья</v>
      </c>
      <c r="D36" s="1">
        <f>VLOOKUP(A36,Мандатная!$A$16:$H$90,5,FALSE)</f>
        <v>0</v>
      </c>
      <c r="E36" s="81">
        <v>71</v>
      </c>
      <c r="F36" s="82">
        <f>VLOOKUP(E36,ТабСтр!$A$4:$B$117,2)</f>
        <v>640</v>
      </c>
      <c r="G36" s="83">
        <f>RANK(F36,$F$9:$F$92,0)</f>
        <v>15</v>
      </c>
    </row>
    <row r="37" spans="1:7" ht="12.75" customHeight="1">
      <c r="A37" s="17" t="s">
        <v>122</v>
      </c>
      <c r="B37" s="1" t="str">
        <f>VLOOKUP(A37,Мандатная!$A$16:$H$90,2,FALSE)</f>
        <v>Семикин</v>
      </c>
      <c r="C37" s="1" t="str">
        <f>VLOOKUP(A37,Мандатная!$A$16:$H$90,3,FALSE)</f>
        <v>Роман</v>
      </c>
      <c r="D37" s="1">
        <f>VLOOKUP(A37,Мандатная!$A$16:$H$90,5,FALSE)</f>
        <v>0</v>
      </c>
      <c r="E37" s="81">
        <v>72</v>
      </c>
      <c r="F37" s="82">
        <f>VLOOKUP(E37,ТабСтр!$A$4:$B$117,2)</f>
        <v>664</v>
      </c>
      <c r="G37" s="83">
        <f>RANK(F37,$F$9:$F$92,0)</f>
        <v>13</v>
      </c>
    </row>
    <row r="38" spans="1:9" ht="15">
      <c r="A38" s="85" t="s">
        <v>254</v>
      </c>
      <c r="B38" s="74" t="s">
        <v>113</v>
      </c>
      <c r="C38" s="86"/>
      <c r="D38" s="86"/>
      <c r="E38" s="87"/>
      <c r="F38" s="88"/>
      <c r="G38" s="89"/>
      <c r="H38" s="90">
        <f>SUM(F34:F37)</f>
        <v>2776</v>
      </c>
      <c r="I38" s="90">
        <f>RANK(H38,$H$13:$H$92,0)</f>
        <v>2</v>
      </c>
    </row>
    <row r="39" spans="1:7" ht="28.5" customHeight="1">
      <c r="A39" s="17" t="s">
        <v>126</v>
      </c>
      <c r="B39" s="1" t="str">
        <f>VLOOKUP(A39,Мандатная!$A$16:$H$90,2,FALSE)</f>
        <v>Афонин</v>
      </c>
      <c r="C39" s="1" t="str">
        <f>VLOOKUP(A39,Мандатная!$A$16:$H$90,3,FALSE)</f>
        <v>Константин</v>
      </c>
      <c r="D39" s="1" t="str">
        <f>VLOOKUP(A39,Мандатная!$A$16:$H$90,5,FALSE)</f>
        <v>Ульяновск-1</v>
      </c>
      <c r="E39" s="81">
        <v>67</v>
      </c>
      <c r="F39" s="82">
        <f>VLOOKUP(E39,ТабСтр!$A$4:$B$117,2)</f>
        <v>544</v>
      </c>
      <c r="G39" s="83">
        <f>RANK(F39,$F$9:$F$92,0)</f>
        <v>20</v>
      </c>
    </row>
    <row r="40" spans="1:7" ht="15" customHeight="1">
      <c r="A40" s="17" t="s">
        <v>132</v>
      </c>
      <c r="B40" s="1" t="str">
        <f>VLOOKUP(A40,Мандатная!$A$16:$H$90,2,FALSE)</f>
        <v>Хайдуков</v>
      </c>
      <c r="C40" s="1" t="str">
        <f>VLOOKUP(A40,Мандатная!$A$16:$H$90,3,FALSE)</f>
        <v>Никита</v>
      </c>
      <c r="D40" s="1">
        <f>VLOOKUP(A40,Мандатная!$A$16:$H$90,5,FALSE)</f>
        <v>0</v>
      </c>
      <c r="E40" s="81">
        <v>85</v>
      </c>
      <c r="F40" s="82">
        <f>VLOOKUP(E40,ТабСтр!$A$4:$B$117,2)</f>
        <v>976</v>
      </c>
      <c r="G40" s="83">
        <f>RANK(F40,$F$9:$F$92,0)</f>
        <v>2</v>
      </c>
    </row>
    <row r="41" spans="1:7" ht="15" customHeight="1">
      <c r="A41" s="17" t="s">
        <v>138</v>
      </c>
      <c r="B41" s="1" t="str">
        <f>VLOOKUP(A41,Мандатная!$A$16:$H$90,2,FALSE)</f>
        <v>Гарифуллин</v>
      </c>
      <c r="C41" s="1" t="str">
        <f>VLOOKUP(A41,Мандатная!$A$16:$H$90,3,FALSE)</f>
        <v>Алмаз</v>
      </c>
      <c r="D41" s="1">
        <f>VLOOKUP(A41,Мандатная!$A$16:$H$90,5,FALSE)</f>
        <v>0</v>
      </c>
      <c r="E41" s="81">
        <v>73</v>
      </c>
      <c r="F41" s="82">
        <f>VLOOKUP(E41,ТабСтр!$A$4:$B$117,2)</f>
        <v>688</v>
      </c>
      <c r="G41" s="83">
        <f>RANK(F41,$F$9:$F$92,0)</f>
        <v>12</v>
      </c>
    </row>
    <row r="42" spans="1:7" ht="15" customHeight="1">
      <c r="A42" s="17" t="s">
        <v>144</v>
      </c>
      <c r="B42" s="1" t="str">
        <f>VLOOKUP(A42,Мандатная!$A$16:$H$90,2,FALSE)</f>
        <v>Бобров</v>
      </c>
      <c r="C42" s="1" t="str">
        <f>VLOOKUP(A42,Мандатная!$A$16:$H$90,3,FALSE)</f>
        <v>Михаил</v>
      </c>
      <c r="D42" s="1">
        <f>VLOOKUP(A42,Мандатная!$A$16:$H$90,5,FALSE)</f>
        <v>0</v>
      </c>
      <c r="E42" s="81">
        <v>56</v>
      </c>
      <c r="F42" s="82">
        <f>VLOOKUP(E42,ТабСтр!$A$4:$B$117,2)</f>
        <v>280</v>
      </c>
      <c r="G42" s="83">
        <f>RANK(F42,$F$9:$F$92,0)</f>
        <v>28</v>
      </c>
    </row>
    <row r="43" spans="1:9" ht="15">
      <c r="A43" s="85" t="s">
        <v>255</v>
      </c>
      <c r="B43" s="74" t="s">
        <v>128</v>
      </c>
      <c r="C43" s="86"/>
      <c r="D43" s="86"/>
      <c r="E43" s="87"/>
      <c r="F43" s="88"/>
      <c r="G43" s="89"/>
      <c r="H43" s="90">
        <f>SUM(F39:F42)</f>
        <v>2488</v>
      </c>
      <c r="I43" s="90">
        <f>RANK(H43,$H$13:$H$92,0)</f>
        <v>3</v>
      </c>
    </row>
    <row r="44" spans="1:7" ht="28.5" customHeight="1">
      <c r="A44" s="17" t="s">
        <v>149</v>
      </c>
      <c r="B44" s="1" t="str">
        <f>VLOOKUP(A44,Мандатная!$A$16:$H$90,2,FALSE)</f>
        <v>Анчиков</v>
      </c>
      <c r="C44" s="1" t="str">
        <f>VLOOKUP(A44,Мандатная!$A$16:$H$90,3,FALSE)</f>
        <v>Даниил</v>
      </c>
      <c r="D44" s="1" t="str">
        <f>VLOOKUP(A44,Мандатная!$A$16:$H$90,5,FALSE)</f>
        <v>Ульяновск-2</v>
      </c>
      <c r="E44" s="81">
        <v>37</v>
      </c>
      <c r="F44" s="82">
        <f>VLOOKUP(E44,ТабСтр!$A$4:$B$117,2)</f>
        <v>0</v>
      </c>
      <c r="G44" s="83">
        <f>RANK(F44,$F$9:$F$92,0)</f>
        <v>35</v>
      </c>
    </row>
    <row r="45" spans="1:7" ht="12.75">
      <c r="A45" s="17" t="s">
        <v>153</v>
      </c>
      <c r="B45" s="1" t="str">
        <f>VLOOKUP(A45,Мандатная!$A$16:$H$90,2,FALSE)</f>
        <v>Переведенцев </v>
      </c>
      <c r="C45" s="1" t="str">
        <f>VLOOKUP(A45,Мандатная!$A$16:$H$90,3,FALSE)</f>
        <v>Михаил</v>
      </c>
      <c r="D45" s="1">
        <f>VLOOKUP(A45,Мандатная!$A$16:$H$90,5,FALSE)</f>
        <v>0</v>
      </c>
      <c r="E45" s="81">
        <v>58</v>
      </c>
      <c r="F45" s="82">
        <f>VLOOKUP(E45,ТабСтр!$A$4:$B$117,2)</f>
        <v>328</v>
      </c>
      <c r="G45" s="83">
        <f>RANK(F45,$F$9:$F$92,0)</f>
        <v>26</v>
      </c>
    </row>
    <row r="46" spans="1:7" ht="12.75">
      <c r="A46" s="17" t="s">
        <v>155</v>
      </c>
      <c r="B46" s="1">
        <f>VLOOKUP(A46,Мандатная!$A$16:$H$90,2,FALSE)</f>
        <v>0</v>
      </c>
      <c r="C46" s="1">
        <f>VLOOKUP(A46,Мандатная!$A$16:$H$90,3,FALSE)</f>
        <v>0</v>
      </c>
      <c r="D46" s="1">
        <f>VLOOKUP(A46,Мандатная!$A$16:$H$90,5,FALSE)</f>
        <v>0</v>
      </c>
      <c r="E46" s="81" t="s">
        <v>264</v>
      </c>
      <c r="F46" s="82">
        <f>VLOOKUP(E46,ТабСтр!$A$4:$B$117,2)</f>
        <v>0</v>
      </c>
      <c r="G46" s="83">
        <f>RANK(F46,$F$9:$F$92,0)</f>
        <v>35</v>
      </c>
    </row>
    <row r="47" spans="1:7" ht="12.75">
      <c r="A47" s="17" t="s">
        <v>156</v>
      </c>
      <c r="B47" s="1">
        <f>VLOOKUP(A47,Мандатная!$A$16:$H$90,2,FALSE)</f>
        <v>0</v>
      </c>
      <c r="C47" s="1">
        <f>VLOOKUP(A47,Мандатная!$A$16:$H$90,3,FALSE)</f>
        <v>0</v>
      </c>
      <c r="D47" s="1">
        <f>VLOOKUP(A47,Мандатная!$A$16:$H$90,5,FALSE)</f>
        <v>0</v>
      </c>
      <c r="E47" s="81" t="s">
        <v>264</v>
      </c>
      <c r="F47" s="82">
        <f>VLOOKUP(E47,ТабСтр!$A$4:$B$117,2)</f>
        <v>0</v>
      </c>
      <c r="G47" s="83">
        <f>RANK(F47,$F$9:$F$92,0)</f>
        <v>35</v>
      </c>
    </row>
    <row r="48" spans="1:9" ht="15">
      <c r="A48" s="85" t="s">
        <v>256</v>
      </c>
      <c r="B48" s="74" t="s">
        <v>151</v>
      </c>
      <c r="C48" s="86"/>
      <c r="D48" s="86"/>
      <c r="E48" s="87"/>
      <c r="F48" s="88"/>
      <c r="G48" s="89"/>
      <c r="H48" s="90">
        <f>SUM(F44:F47)</f>
        <v>328</v>
      </c>
      <c r="I48" s="90">
        <f>RANK(H48,$H$13:$H$92,0)</f>
        <v>11</v>
      </c>
    </row>
    <row r="49" spans="1:7" ht="21" customHeight="1">
      <c r="A49" s="17" t="s">
        <v>157</v>
      </c>
      <c r="B49" s="1" t="str">
        <f>VLOOKUP(A49,Мандатная!$A$16:$H$90,2,FALSE)</f>
        <v>Карабашин </v>
      </c>
      <c r="C49" s="1" t="str">
        <f>VLOOKUP(A49,Мандатная!$A$16:$H$90,3,FALSE)</f>
        <v>Алексей </v>
      </c>
      <c r="D49" s="1" t="str">
        <f>VLOOKUP(A49,Мандатная!$A$16:$H$90,5,FALSE)</f>
        <v>Рыбинск</v>
      </c>
      <c r="E49" s="81">
        <v>76</v>
      </c>
      <c r="F49" s="82">
        <f>VLOOKUP(E49,ТабСтр!$A$4:$B$117,2)</f>
        <v>760</v>
      </c>
      <c r="G49" s="83">
        <f>RANK(F49,$F$9:$F$92,0)</f>
        <v>8</v>
      </c>
    </row>
    <row r="50" spans="1:7" ht="12.75">
      <c r="A50" s="17" t="s">
        <v>164</v>
      </c>
      <c r="B50" s="1" t="str">
        <f>VLOOKUP(A50,Мандатная!$A$16:$H$90,2,FALSE)</f>
        <v>Моисеев</v>
      </c>
      <c r="C50" s="1" t="str">
        <f>VLOOKUP(A50,Мандатная!$A$16:$H$90,3,FALSE)</f>
        <v>Аким</v>
      </c>
      <c r="D50" s="1">
        <f>VLOOKUP(A50,Мандатная!$A$16:$H$90,5,FALSE)</f>
        <v>0</v>
      </c>
      <c r="E50" s="81">
        <v>77</v>
      </c>
      <c r="F50" s="82">
        <f>VLOOKUP(E50,ТабСтр!$A$4:$B$117,2)</f>
        <v>784</v>
      </c>
      <c r="G50" s="83">
        <f>RANK(F50,$F$9:$F$92,0)</f>
        <v>7</v>
      </c>
    </row>
    <row r="51" spans="1:7" ht="12.75">
      <c r="A51" s="17" t="s">
        <v>169</v>
      </c>
      <c r="B51" s="1" t="str">
        <f>VLOOKUP(A51,Мандатная!$A$16:$H$90,2,FALSE)</f>
        <v>Семёнов</v>
      </c>
      <c r="C51" s="1" t="str">
        <f>VLOOKUP(A51,Мандатная!$A$16:$H$90,3,FALSE)</f>
        <v>Михаил</v>
      </c>
      <c r="D51" s="1">
        <f>VLOOKUP(A51,Мандатная!$A$16:$H$90,5,FALSE)</f>
        <v>0</v>
      </c>
      <c r="E51" s="81">
        <v>50</v>
      </c>
      <c r="F51" s="82">
        <f>VLOOKUP(E51,ТабСтр!$A$4:$B$117,2)</f>
        <v>136</v>
      </c>
      <c r="G51" s="83">
        <f>RANK(F51,$F$9:$F$92,0)</f>
        <v>31</v>
      </c>
    </row>
    <row r="52" spans="1:7" ht="12.75">
      <c r="A52" s="17" t="s">
        <v>172</v>
      </c>
      <c r="B52" s="1" t="str">
        <f>VLOOKUP(A52,Мандатная!$A$16:$H$90,2,FALSE)</f>
        <v>Воеводин </v>
      </c>
      <c r="C52" s="1" t="str">
        <f>VLOOKUP(A52,Мандатная!$A$16:$H$90,3,FALSE)</f>
        <v>Вячеслав</v>
      </c>
      <c r="D52" s="1">
        <f>VLOOKUP(A52,Мандатная!$A$16:$H$90,5,FALSE)</f>
        <v>0</v>
      </c>
      <c r="E52" s="81">
        <v>70</v>
      </c>
      <c r="F52" s="82">
        <f>VLOOKUP(E52,ТабСтр!$A$4:$B$117,2)</f>
        <v>616</v>
      </c>
      <c r="G52" s="83">
        <f>RANK(F52,$F$9:$F$92,0)</f>
        <v>16</v>
      </c>
    </row>
    <row r="53" spans="1:9" ht="15">
      <c r="A53" s="85" t="s">
        <v>257</v>
      </c>
      <c r="B53" s="74" t="s">
        <v>161</v>
      </c>
      <c r="C53" s="86"/>
      <c r="D53" s="86"/>
      <c r="E53" s="87"/>
      <c r="F53" s="88"/>
      <c r="G53" s="89"/>
      <c r="H53" s="90">
        <f>SUM(F49:F52)</f>
        <v>2296</v>
      </c>
      <c r="I53" s="90">
        <f>RANK(H53,$H$13:$H$92,0)</f>
        <v>4</v>
      </c>
    </row>
    <row r="54" spans="1:7" ht="12.75">
      <c r="A54" s="17" t="s">
        <v>176</v>
      </c>
      <c r="B54" s="1" t="str">
        <f>VLOOKUP(A54,Мандатная!$A$16:$H$90,2,FALSE)</f>
        <v>Николаев </v>
      </c>
      <c r="C54" s="1" t="str">
        <f>VLOOKUP(A54,Мандатная!$A$16:$H$90,3,FALSE)</f>
        <v>Максим</v>
      </c>
      <c r="D54" s="1" t="str">
        <f>VLOOKUP(A54,Мандатная!$A$16:$H$90,5,FALSE)</f>
        <v>Ижевск-1</v>
      </c>
      <c r="E54" s="81">
        <v>47</v>
      </c>
      <c r="F54" s="82">
        <f>VLOOKUP(E54,ТабСтр!$A$4:$B$117,2)</f>
        <v>64</v>
      </c>
      <c r="G54" s="83">
        <f>RANK(F54,$F$9:$F$92,0)</f>
        <v>32</v>
      </c>
    </row>
    <row r="55" spans="1:7" ht="12.75">
      <c r="A55" s="17" t="s">
        <v>180</v>
      </c>
      <c r="B55" s="1" t="str">
        <f>VLOOKUP(A55,Мандатная!$A$16:$H$90,2,FALSE)</f>
        <v>Кощеев </v>
      </c>
      <c r="C55" s="1" t="str">
        <f>VLOOKUP(A55,Мандатная!$A$16:$H$90,3,FALSE)</f>
        <v>Родион</v>
      </c>
      <c r="D55" s="1">
        <f>VLOOKUP(A55,Мандатная!$A$16:$H$90,5,FALSE)</f>
        <v>0</v>
      </c>
      <c r="E55" s="81">
        <v>66</v>
      </c>
      <c r="F55" s="82">
        <f>VLOOKUP(E55,ТабСтр!$A$4:$B$117,2)</f>
        <v>520</v>
      </c>
      <c r="G55" s="83">
        <f>RANK(F55,$F$9:$F$92,0)</f>
        <v>22</v>
      </c>
    </row>
    <row r="56" spans="1:7" ht="12.75">
      <c r="A56" s="17" t="s">
        <v>185</v>
      </c>
      <c r="B56" s="1" t="str">
        <f>VLOOKUP(A56,Мандатная!$A$16:$H$90,2,FALSE)</f>
        <v>Иванов </v>
      </c>
      <c r="C56" s="1" t="str">
        <f>VLOOKUP(A56,Мандатная!$A$16:$H$90,3,FALSE)</f>
        <v>Степан</v>
      </c>
      <c r="D56" s="1">
        <f>VLOOKUP(A56,Мандатная!$A$16:$H$90,5,FALSE)</f>
        <v>0</v>
      </c>
      <c r="E56" s="81">
        <v>59</v>
      </c>
      <c r="F56" s="82">
        <f>VLOOKUP(E56,ТабСтр!$A$4:$B$117,2)</f>
        <v>352</v>
      </c>
      <c r="G56" s="83">
        <f>RANK(F56,$F$9:$F$92,0)</f>
        <v>25</v>
      </c>
    </row>
    <row r="57" spans="1:7" ht="12.75">
      <c r="A57" s="17" t="s">
        <v>189</v>
      </c>
      <c r="B57" s="1" t="str">
        <f>VLOOKUP(A57,Мандатная!$A$16:$H$90,2,FALSE)</f>
        <v>Хитрин </v>
      </c>
      <c r="C57" s="1" t="str">
        <f>VLOOKUP(A57,Мандатная!$A$16:$H$90,3,FALSE)</f>
        <v>Алексей</v>
      </c>
      <c r="D57" s="1">
        <f>VLOOKUP(A57,Мандатная!$A$16:$H$90,5,FALSE)</f>
        <v>0</v>
      </c>
      <c r="E57" s="81">
        <v>57</v>
      </c>
      <c r="F57" s="82">
        <f>VLOOKUP(E57,ТабСтр!$A$4:$B$117,2)</f>
        <v>304</v>
      </c>
      <c r="G57" s="83">
        <f>RANK(F57,$F$9:$F$92,0)</f>
        <v>27</v>
      </c>
    </row>
    <row r="58" spans="1:9" ht="15">
      <c r="A58" s="85" t="s">
        <v>258</v>
      </c>
      <c r="B58" s="74" t="s">
        <v>178</v>
      </c>
      <c r="C58" s="86"/>
      <c r="D58" s="86"/>
      <c r="E58" s="87"/>
      <c r="F58" s="88"/>
      <c r="G58" s="89"/>
      <c r="H58" s="90">
        <f>SUM(F54:F57)</f>
        <v>1240</v>
      </c>
      <c r="I58" s="90">
        <f>RANK(H58,$H$13:$H$92,0)</f>
        <v>7</v>
      </c>
    </row>
    <row r="59" spans="1:7" ht="12.75">
      <c r="A59" s="17" t="s">
        <v>193</v>
      </c>
      <c r="B59" s="1" t="str">
        <f>VLOOKUP(A59,Мандатная!$A$16:$H$90,2,FALSE)</f>
        <v>Вотинцев </v>
      </c>
      <c r="C59" s="1" t="str">
        <f>VLOOKUP(A59,Мандатная!$A$16:$H$90,3,FALSE)</f>
        <v>Антон</v>
      </c>
      <c r="D59" s="1" t="str">
        <f>VLOOKUP(A59,Мандатная!$A$16:$H$90,5,FALSE)</f>
        <v>Ижевск-2</v>
      </c>
      <c r="E59" s="81">
        <v>30</v>
      </c>
      <c r="F59" s="82">
        <f>VLOOKUP(E59,ТабСтр!$A$4:$B$117,2)</f>
        <v>0</v>
      </c>
      <c r="G59" s="83">
        <f>RANK(F59,$F$9:$F$92,0)</f>
        <v>35</v>
      </c>
    </row>
    <row r="60" spans="1:7" ht="12.75">
      <c r="A60" s="17" t="s">
        <v>198</v>
      </c>
      <c r="B60" s="1" t="str">
        <f>VLOOKUP(A60,Мандатная!$A$16:$H$90,2,FALSE)</f>
        <v>Латыпов </v>
      </c>
      <c r="C60" s="1" t="str">
        <f>VLOOKUP(A60,Мандатная!$A$16:$H$90,3,FALSE)</f>
        <v>Тимур</v>
      </c>
      <c r="D60" s="1">
        <f>VLOOKUP(A60,Мандатная!$A$16:$H$90,5,FALSE)</f>
        <v>0</v>
      </c>
      <c r="E60" s="81">
        <v>62</v>
      </c>
      <c r="F60" s="82">
        <f>VLOOKUP(E60,ТабСтр!$A$4:$B$117,2)</f>
        <v>424</v>
      </c>
      <c r="G60" s="83">
        <f>RANK(F60,$F$9:$F$92,0)</f>
        <v>24</v>
      </c>
    </row>
    <row r="61" spans="1:7" ht="12.75">
      <c r="A61" s="17" t="s">
        <v>203</v>
      </c>
      <c r="B61" s="1" t="str">
        <f>VLOOKUP(A61,Мандатная!$A$16:$H$90,2,FALSE)</f>
        <v>Новгородцев </v>
      </c>
      <c r="C61" s="1" t="str">
        <f>VLOOKUP(A61,Мандатная!$A$16:$H$90,3,FALSE)</f>
        <v>Артем</v>
      </c>
      <c r="D61" s="1">
        <f>VLOOKUP(A61,Мандатная!$A$16:$H$90,5,FALSE)</f>
        <v>0</v>
      </c>
      <c r="E61" s="81">
        <v>55</v>
      </c>
      <c r="F61" s="82">
        <f>VLOOKUP(E61,ТабСтр!$A$4:$B$117,2)</f>
        <v>256</v>
      </c>
      <c r="G61" s="83">
        <f>RANK(F61,$F$9:$F$92,0)</f>
        <v>30</v>
      </c>
    </row>
    <row r="62" spans="1:7" ht="15">
      <c r="A62" s="17" t="s">
        <v>208</v>
      </c>
      <c r="B62" s="56" t="s">
        <v>190</v>
      </c>
      <c r="C62" s="1" t="e">
        <f>VLOOKUP(A62,Мандатная!$A$16:$H$90,3,FALSE)</f>
        <v>#N/A</v>
      </c>
      <c r="D62" s="1" t="e">
        <f>VLOOKUP(A62,Мандатная!$A$16:$H$90,5,FALSE)</f>
        <v>#N/A</v>
      </c>
      <c r="E62" s="81" t="s">
        <v>264</v>
      </c>
      <c r="F62" s="82">
        <f>VLOOKUP(E62,ТабСтр!$A$4:$B$117,2)</f>
        <v>0</v>
      </c>
      <c r="G62" s="83">
        <f>RANK(F62,$F$9:$F$92,0)</f>
        <v>35</v>
      </c>
    </row>
    <row r="63" spans="1:9" ht="15">
      <c r="A63" s="85" t="s">
        <v>265</v>
      </c>
      <c r="B63" s="80" t="s">
        <v>196</v>
      </c>
      <c r="C63" s="86"/>
      <c r="D63" s="86"/>
      <c r="E63" s="87"/>
      <c r="F63" s="88"/>
      <c r="G63" s="89"/>
      <c r="H63" s="90">
        <f>SUM(F59:F62)</f>
        <v>680</v>
      </c>
      <c r="I63" s="90">
        <f>RANK(H63,$H$13:$H$92,0)</f>
        <v>9</v>
      </c>
    </row>
    <row r="64" spans="1:7" ht="15.75">
      <c r="A64" s="17" t="s">
        <v>209</v>
      </c>
      <c r="B64" s="18" t="s">
        <v>210</v>
      </c>
      <c r="C64" s="1" t="e">
        <f>VLOOKUP(A64,Мандатная!$A$16:$H$90,3,FALSE)</f>
        <v>#N/A</v>
      </c>
      <c r="D64" s="1" t="e">
        <f>VLOOKUP(A64,Мандатная!$A$16:$H$90,5,FALSE)</f>
        <v>#N/A</v>
      </c>
      <c r="E64" s="81" t="s">
        <v>264</v>
      </c>
      <c r="F64" s="82">
        <f>VLOOKUP(E64,ТабСтр!$A$4:$B$117,2)</f>
        <v>0</v>
      </c>
      <c r="G64" s="83">
        <f>RANK(F64,$F$9:$F$92,0)</f>
        <v>35</v>
      </c>
    </row>
    <row r="65" spans="1:7" ht="15.75">
      <c r="A65" s="17" t="s">
        <v>215</v>
      </c>
      <c r="B65" s="18" t="s">
        <v>259</v>
      </c>
      <c r="C65" s="1" t="e">
        <f>VLOOKUP(A65,Мандатная!$A$16:$H$90,3,FALSE)</f>
        <v>#N/A</v>
      </c>
      <c r="D65" s="1" t="e">
        <f>VLOOKUP(A65,Мандатная!$A$16:$H$90,5,FALSE)</f>
        <v>#N/A</v>
      </c>
      <c r="E65" s="81" t="s">
        <v>264</v>
      </c>
      <c r="F65" s="82">
        <f>VLOOKUP(E65,ТабСтр!$A$4:$B$117,2)</f>
        <v>0</v>
      </c>
      <c r="G65" s="83">
        <f>RANK(F65,$F$9:$F$92,0)</f>
        <v>35</v>
      </c>
    </row>
    <row r="66" spans="1:7" ht="15.75">
      <c r="A66" s="17" t="s">
        <v>216</v>
      </c>
      <c r="B66" s="18" t="s">
        <v>217</v>
      </c>
      <c r="C66" s="1" t="e">
        <f>VLOOKUP(A66,Мандатная!$A$16:$H$90,3,FALSE)</f>
        <v>#N/A</v>
      </c>
      <c r="D66" s="1" t="e">
        <f>VLOOKUP(A66,Мандатная!$A$16:$H$90,5,FALSE)</f>
        <v>#N/A</v>
      </c>
      <c r="E66" s="81">
        <v>25</v>
      </c>
      <c r="F66" s="82">
        <f>VLOOKUP(E66,ТабСтр!$A$4:$B$117,2)</f>
        <v>0</v>
      </c>
      <c r="G66" s="83">
        <f>RANK(F66,$F$9:$F$92,0)</f>
        <v>35</v>
      </c>
    </row>
    <row r="67" spans="1:7" ht="15">
      <c r="A67" s="17" t="s">
        <v>220</v>
      </c>
      <c r="B67" s="56"/>
      <c r="C67" s="1" t="e">
        <f>VLOOKUP(A67,Мандатная!$A$16:$H$90,3,FALSE)</f>
        <v>#N/A</v>
      </c>
      <c r="D67" s="1" t="e">
        <f>VLOOKUP(A67,Мандатная!$A$16:$H$90,5,FALSE)</f>
        <v>#N/A</v>
      </c>
      <c r="E67" s="81" t="s">
        <v>264</v>
      </c>
      <c r="F67" s="82">
        <f>VLOOKUP(E67,ТабСтр!$A$4:$B$117,2)</f>
        <v>0</v>
      </c>
      <c r="G67" s="83">
        <f>RANK(F67,$F$9:$F$92,0)</f>
        <v>35</v>
      </c>
    </row>
    <row r="68" spans="1:9" ht="15">
      <c r="A68" s="85" t="s">
        <v>266</v>
      </c>
      <c r="B68" s="80"/>
      <c r="C68" s="86"/>
      <c r="D68" s="86"/>
      <c r="E68" s="87"/>
      <c r="F68" s="88"/>
      <c r="G68" s="89"/>
      <c r="H68" s="90">
        <f>SUM(F64:F67)</f>
        <v>0</v>
      </c>
      <c r="I68" s="90">
        <f>RANK(H68,$H$13:$H$92,0)</f>
        <v>13</v>
      </c>
    </row>
    <row r="69" spans="1:7" ht="15.75">
      <c r="A69" s="17" t="s">
        <v>221</v>
      </c>
      <c r="B69" s="38" t="s">
        <v>222</v>
      </c>
      <c r="C69" s="1" t="e">
        <f>VLOOKUP(A69,Мандатная!$A$16:$H$90,3,FALSE)</f>
        <v>#N/A</v>
      </c>
      <c r="D69" s="1" t="e">
        <f>VLOOKUP(A69,Мандатная!$A$16:$H$90,5,FALSE)</f>
        <v>#N/A</v>
      </c>
      <c r="E69" s="81">
        <v>86</v>
      </c>
      <c r="F69" s="82">
        <f>VLOOKUP(E69,ТабСтр!$A$4:$B$117,2)</f>
        <v>1000</v>
      </c>
      <c r="G69" s="83">
        <f>RANK(F69,$F$9:$F$92,0)</f>
        <v>1</v>
      </c>
    </row>
    <row r="70" spans="1:7" ht="15.75">
      <c r="A70" s="17" t="s">
        <v>226</v>
      </c>
      <c r="B70" s="38" t="s">
        <v>227</v>
      </c>
      <c r="C70" s="1" t="e">
        <f>VLOOKUP(A70,Мандатная!$A$16:$H$90,3,FALSE)</f>
        <v>#N/A</v>
      </c>
      <c r="D70" s="1" t="e">
        <f>VLOOKUP(A70,Мандатная!$A$16:$H$90,5,FALSE)</f>
        <v>#N/A</v>
      </c>
      <c r="E70" s="81">
        <v>45</v>
      </c>
      <c r="F70" s="82">
        <f>VLOOKUP(E70,ТабСтр!$A$4:$B$117,2)</f>
        <v>16</v>
      </c>
      <c r="G70" s="83">
        <f>RANK(F70,$F$9:$F$92,0)</f>
        <v>34</v>
      </c>
    </row>
    <row r="71" spans="1:7" ht="15.75">
      <c r="A71" s="17" t="s">
        <v>230</v>
      </c>
      <c r="B71" s="18"/>
      <c r="C71" s="1" t="e">
        <f>VLOOKUP(A71,Мандатная!$A$16:$H$90,3,FALSE)</f>
        <v>#N/A</v>
      </c>
      <c r="D71" s="1" t="e">
        <f>VLOOKUP(A71,Мандатная!$A$16:$H$90,5,FALSE)</f>
        <v>#N/A</v>
      </c>
      <c r="E71" s="81" t="s">
        <v>264</v>
      </c>
      <c r="F71" s="82">
        <f>VLOOKUP(E71,ТабСтр!$A$4:$B$117,2)</f>
        <v>0</v>
      </c>
      <c r="G71" s="83">
        <f>RANK(F71,$F$9:$F$92,0)</f>
        <v>35</v>
      </c>
    </row>
    <row r="72" spans="1:7" ht="15">
      <c r="A72" s="17" t="s">
        <v>231</v>
      </c>
      <c r="B72" s="36"/>
      <c r="C72" s="1" t="e">
        <f>VLOOKUP(A72,Мандатная!$A$16:$H$90,3,FALSE)</f>
        <v>#N/A</v>
      </c>
      <c r="D72" s="1" t="e">
        <f>VLOOKUP(A72,Мандатная!$A$16:$H$90,5,FALSE)</f>
        <v>#N/A</v>
      </c>
      <c r="E72" s="81" t="s">
        <v>264</v>
      </c>
      <c r="F72" s="82">
        <f>VLOOKUP(E72,ТабСтр!$A$4:$B$117,2)</f>
        <v>0</v>
      </c>
      <c r="G72" s="83">
        <f>RANK(F72,$F$9:$F$92,0)</f>
        <v>35</v>
      </c>
    </row>
    <row r="73" spans="1:9" ht="15">
      <c r="A73" s="85" t="s">
        <v>260</v>
      </c>
      <c r="B73" s="80"/>
      <c r="C73" s="86"/>
      <c r="D73" s="86"/>
      <c r="E73" s="87"/>
      <c r="F73" s="88"/>
      <c r="G73" s="89"/>
      <c r="H73" s="90">
        <f>SUM(F69:F72)</f>
        <v>1016</v>
      </c>
      <c r="I73" s="90">
        <f>RANK(H73,$H$13:$H$92,0)</f>
        <v>8</v>
      </c>
    </row>
    <row r="74" spans="1:7" ht="15.75">
      <c r="A74" s="17" t="s">
        <v>232</v>
      </c>
      <c r="B74" s="38"/>
      <c r="C74" s="1" t="e">
        <f>VLOOKUP(A74,Мандатная!$A$16:$H$90,3,FALSE)</f>
        <v>#N/A</v>
      </c>
      <c r="D74" s="1" t="e">
        <f>VLOOKUP(A74,Мандатная!$A$16:$H$90,5,FALSE)</f>
        <v>#N/A</v>
      </c>
      <c r="E74" s="81" t="s">
        <v>264</v>
      </c>
      <c r="F74" s="82">
        <f>VLOOKUP(E74,ТабСтр!$A$4:$B$117,2)</f>
        <v>0</v>
      </c>
      <c r="G74" s="83">
        <f>RANK(F74,$F$9:$F$92,0)</f>
        <v>35</v>
      </c>
    </row>
    <row r="75" spans="1:7" ht="15.75">
      <c r="A75" s="17" t="s">
        <v>233</v>
      </c>
      <c r="B75" s="38"/>
      <c r="C75" s="1" t="e">
        <f>VLOOKUP(A75,Мандатная!$A$16:$H$90,3,FALSE)</f>
        <v>#N/A</v>
      </c>
      <c r="D75" s="1" t="e">
        <f>VLOOKUP(A75,Мандатная!$A$16:$H$90,5,FALSE)</f>
        <v>#N/A</v>
      </c>
      <c r="E75" s="81" t="s">
        <v>264</v>
      </c>
      <c r="F75" s="82">
        <f>VLOOKUP(E75,ТабСтр!$A$4:$B$117,2)</f>
        <v>0</v>
      </c>
      <c r="G75" s="83">
        <f>RANK(F75,$F$9:$F$92,0)</f>
        <v>35</v>
      </c>
    </row>
    <row r="76" spans="1:7" ht="15">
      <c r="A76" s="17" t="s">
        <v>234</v>
      </c>
      <c r="B76" s="36"/>
      <c r="C76" s="1" t="e">
        <f>VLOOKUP(A76,Мандатная!$A$16:$H$90,3,FALSE)</f>
        <v>#N/A</v>
      </c>
      <c r="D76" s="1" t="e">
        <f>VLOOKUP(A76,Мандатная!$A$16:$H$90,5,FALSE)</f>
        <v>#N/A</v>
      </c>
      <c r="E76" s="81" t="s">
        <v>264</v>
      </c>
      <c r="F76" s="82">
        <f>VLOOKUP(E76,ТабСтр!$A$4:$B$117,2)</f>
        <v>0</v>
      </c>
      <c r="G76" s="83">
        <f>RANK(F76,$F$9:$F$92,0)</f>
        <v>35</v>
      </c>
    </row>
    <row r="77" spans="1:7" ht="12.75">
      <c r="A77" s="17" t="s">
        <v>235</v>
      </c>
      <c r="B77"/>
      <c r="C77" s="1" t="e">
        <f>VLOOKUP(A77,Мандатная!$A$16:$H$90,3,FALSE)</f>
        <v>#N/A</v>
      </c>
      <c r="D77" s="1" t="e">
        <f>VLOOKUP(A77,Мандатная!$A$16:$H$90,5,FALSE)</f>
        <v>#N/A</v>
      </c>
      <c r="E77" s="81" t="s">
        <v>264</v>
      </c>
      <c r="F77" s="82">
        <f>VLOOKUP(E77,ТабСтр!$A$4:$B$117,2)</f>
        <v>0</v>
      </c>
      <c r="G77" s="83">
        <f>RANK(F77,$F$9:$F$92,0)</f>
        <v>35</v>
      </c>
    </row>
    <row r="78" spans="1:9" ht="15">
      <c r="A78" s="85" t="s">
        <v>261</v>
      </c>
      <c r="B78" s="74"/>
      <c r="C78" s="86"/>
      <c r="D78" s="86"/>
      <c r="E78" s="87"/>
      <c r="F78" s="88"/>
      <c r="G78" s="89"/>
      <c r="H78" s="90">
        <f>SUM(F74:F77)</f>
        <v>0</v>
      </c>
      <c r="I78" s="90">
        <f>RANK(H78,$H$13:$H$92,0)</f>
        <v>13</v>
      </c>
    </row>
    <row r="79" spans="1:9" s="64" customFormat="1" ht="12.75">
      <c r="A79" s="91" t="s">
        <v>236</v>
      </c>
      <c r="E79" s="81" t="s">
        <v>264</v>
      </c>
      <c r="F79" s="82">
        <f>VLOOKUP(E79,ТабСтр!$A$4:$B$117,2)</f>
        <v>0</v>
      </c>
      <c r="G79" s="83">
        <f>RANK(F79,$F$9:$F$92,0)</f>
        <v>35</v>
      </c>
      <c r="H79" s="70"/>
      <c r="I79" s="70"/>
    </row>
  </sheetData>
  <sheetProtection selectLockedCells="1" selectUnlockedCells="1"/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H2:I2"/>
    <mergeCell ref="A3:I3"/>
    <mergeCell ref="A4:I4"/>
    <mergeCell ref="A5:I5"/>
    <mergeCell ref="A6:I6"/>
  </mergeCells>
  <printOptions/>
  <pageMargins left="0.7875" right="0.19652777777777777" top="0.19652777777777777" bottom="0.19652777777777777" header="0.5118055555555555" footer="0.5118055555555555"/>
  <pageSetup fitToHeight="1" fitToWidth="1" horizontalDpi="300" verticalDpi="3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Normal="85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6.25390625" style="92" customWidth="1"/>
    <col min="2" max="2" width="19.375" style="1" customWidth="1"/>
    <col min="3" max="4" width="0" style="1" hidden="1" customWidth="1"/>
    <col min="5" max="5" width="11.125" style="1" customWidth="1"/>
    <col min="6" max="6" width="10.875" style="1" customWidth="1"/>
    <col min="7" max="7" width="7.875" style="1" customWidth="1"/>
    <col min="8" max="9" width="10.875" style="1" customWidth="1"/>
    <col min="10" max="16384" width="9.125" style="1" customWidth="1"/>
  </cols>
  <sheetData>
    <row r="1" spans="1:9" s="64" customFormat="1" ht="12.75">
      <c r="A1" s="172" t="s">
        <v>240</v>
      </c>
      <c r="B1" s="172"/>
      <c r="C1" s="172"/>
      <c r="D1" s="172"/>
      <c r="E1" s="172"/>
      <c r="F1" s="172"/>
      <c r="G1" s="172"/>
      <c r="H1" s="172"/>
      <c r="I1" s="172"/>
    </row>
    <row r="2" spans="5:9" s="64" customFormat="1" ht="12.75">
      <c r="E2" s="65"/>
      <c r="H2" s="173"/>
      <c r="I2" s="173"/>
    </row>
    <row r="3" spans="1:9" s="64" customFormat="1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s="64" customFormat="1" ht="12.75">
      <c r="A4" s="172" t="s">
        <v>241</v>
      </c>
      <c r="B4" s="172"/>
      <c r="C4" s="172"/>
      <c r="D4" s="172"/>
      <c r="E4" s="172"/>
      <c r="F4" s="172"/>
      <c r="G4" s="172"/>
      <c r="H4" s="172"/>
      <c r="I4" s="172"/>
    </row>
    <row r="5" spans="1:9" s="64" customFormat="1" ht="12.75">
      <c r="A5" s="174" t="s">
        <v>267</v>
      </c>
      <c r="B5" s="174"/>
      <c r="C5" s="174"/>
      <c r="D5" s="174"/>
      <c r="E5" s="174"/>
      <c r="F5" s="174"/>
      <c r="G5" s="174"/>
      <c r="H5" s="174"/>
      <c r="I5" s="174"/>
    </row>
    <row r="6" spans="1:9" s="64" customFormat="1" ht="12.75">
      <c r="A6" s="174" t="s">
        <v>243</v>
      </c>
      <c r="B6" s="174"/>
      <c r="C6" s="174"/>
      <c r="D6" s="174"/>
      <c r="E6" s="174"/>
      <c r="F6" s="174"/>
      <c r="G6" s="174"/>
      <c r="H6" s="174"/>
      <c r="I6" s="174"/>
    </row>
    <row r="7" spans="1:9" ht="12.75" customHeight="1">
      <c r="A7" s="181" t="s">
        <v>6</v>
      </c>
      <c r="B7" s="182" t="s">
        <v>7</v>
      </c>
      <c r="C7" s="182" t="s">
        <v>8</v>
      </c>
      <c r="D7" s="180" t="s">
        <v>10</v>
      </c>
      <c r="E7" s="180" t="s">
        <v>244</v>
      </c>
      <c r="F7" s="180" t="s">
        <v>245</v>
      </c>
      <c r="G7" s="180" t="s">
        <v>246</v>
      </c>
      <c r="H7" s="180" t="s">
        <v>247</v>
      </c>
      <c r="I7" s="180" t="s">
        <v>248</v>
      </c>
    </row>
    <row r="8" spans="1:9" ht="23.25" customHeight="1">
      <c r="A8" s="181"/>
      <c r="B8" s="182"/>
      <c r="C8" s="182"/>
      <c r="D8" s="180"/>
      <c r="E8" s="180"/>
      <c r="F8" s="180"/>
      <c r="G8" s="180"/>
      <c r="H8" s="180"/>
      <c r="I8" s="180"/>
    </row>
    <row r="9" spans="1:9" s="16" customFormat="1" ht="28.5" customHeight="1">
      <c r="A9" s="17" t="s">
        <v>15</v>
      </c>
      <c r="B9" s="1" t="str">
        <f>VLOOKUP(A9,Мандатная!$A$16:$H$90,2,FALSE)</f>
        <v>Ткаченко</v>
      </c>
      <c r="C9" s="1" t="str">
        <f>VLOOKUP(A9,Мандатная!$A$16:$H$90,3,FALSE)</f>
        <v>Илья</v>
      </c>
      <c r="D9" s="1" t="str">
        <f>VLOOKUP(A9,Мандатная!$A$16:$H$90,5,FALSE)</f>
        <v>Новороссийск</v>
      </c>
      <c r="E9" s="68">
        <v>0.0020729166666666665</v>
      </c>
      <c r="F9" s="82">
        <f>VLOOKUP(E9,ТабБег!$A$4:$B$875,2)</f>
        <v>263.666666666667</v>
      </c>
      <c r="G9" s="83">
        <f>RANK(F9,$F$9:$F$88,0)</f>
        <v>41</v>
      </c>
      <c r="H9" s="1"/>
      <c r="I9" s="84"/>
    </row>
    <row r="10" spans="1:9" s="16" customFormat="1" ht="12.75">
      <c r="A10" s="17" t="s">
        <v>21</v>
      </c>
      <c r="B10" s="1" t="str">
        <f>VLOOKUP(A10,Мандатная!$A$16:$H$90,2,FALSE)</f>
        <v>Мамаев</v>
      </c>
      <c r="C10" s="1" t="str">
        <f>VLOOKUP(A10,Мандатная!$A$16:$H$90,3,FALSE)</f>
        <v>Владимир</v>
      </c>
      <c r="D10" s="1">
        <f>VLOOKUP(A10,Мандатная!$A$16:$H$90,5,FALSE)</f>
        <v>0</v>
      </c>
      <c r="E10" s="68">
        <v>0.0024363425925925924</v>
      </c>
      <c r="F10" s="82">
        <f>VLOOKUP(E10,ТабБег!$A$4:$B$875,2)</f>
        <v>0</v>
      </c>
      <c r="G10" s="83">
        <f>RANK(F10,$F$9:$F$88,0)</f>
        <v>44</v>
      </c>
      <c r="H10" s="1"/>
      <c r="I10" s="84"/>
    </row>
    <row r="11" spans="1:9" s="16" customFormat="1" ht="12.75">
      <c r="A11" s="17" t="s">
        <v>26</v>
      </c>
      <c r="B11" s="1" t="str">
        <f>VLOOKUP(A11,Мандатная!$A$16:$H$90,2,FALSE)</f>
        <v>Горпиненко</v>
      </c>
      <c r="C11" s="1" t="str">
        <f>VLOOKUP(A11,Мандатная!$A$16:$H$90,3,FALSE)</f>
        <v>Данил</v>
      </c>
      <c r="D11" s="1">
        <f>VLOOKUP(A11,Мандатная!$A$16:$H$90,5,FALSE)</f>
        <v>0</v>
      </c>
      <c r="E11" s="68">
        <v>0.001971064814814815</v>
      </c>
      <c r="F11" s="82">
        <f>VLOOKUP(E11,ТабБег!$A$4:$B$875,2)</f>
        <v>395.666666666667</v>
      </c>
      <c r="G11" s="83">
        <f>RANK(F11,$F$9:$F$88,0)</f>
        <v>35</v>
      </c>
      <c r="H11" s="1"/>
      <c r="I11" s="84"/>
    </row>
    <row r="12" spans="1:9" s="16" customFormat="1" ht="12.75">
      <c r="A12" s="17" t="s">
        <v>31</v>
      </c>
      <c r="B12" s="1" t="str">
        <f>VLOOKUP(A12,Мандатная!$A$16:$H$90,2,FALSE)</f>
        <v>Ермак</v>
      </c>
      <c r="C12" s="1" t="str">
        <f>VLOOKUP(A12,Мандатная!$A$16:$H$90,3,FALSE)</f>
        <v>Максим</v>
      </c>
      <c r="D12" s="1">
        <f>VLOOKUP(A12,Мандатная!$A$16:$H$90,5,FALSE)</f>
        <v>0</v>
      </c>
      <c r="E12" s="68">
        <v>0.002210648148148148</v>
      </c>
      <c r="F12" s="82">
        <f>VLOOKUP(E12,ТабБег!$A$4:$B$875,2)</f>
        <v>85.1666666666667</v>
      </c>
      <c r="G12" s="83">
        <f>RANK(F12,$F$9:$F$88,0)</f>
        <v>43</v>
      </c>
      <c r="H12" s="1"/>
      <c r="I12" s="84"/>
    </row>
    <row r="13" spans="1:11" s="16" customFormat="1" ht="15">
      <c r="A13" s="85" t="s">
        <v>249</v>
      </c>
      <c r="B13" s="74" t="s">
        <v>19</v>
      </c>
      <c r="C13" s="86"/>
      <c r="D13" s="86"/>
      <c r="E13" s="93"/>
      <c r="F13" s="88"/>
      <c r="G13" s="89"/>
      <c r="H13" s="90">
        <f>SUM(F9:F12)</f>
        <v>744.5000000000008</v>
      </c>
      <c r="I13" s="90">
        <f>RANK(H13,$H$13:$H$88,0)</f>
        <v>12</v>
      </c>
      <c r="K13" s="94"/>
    </row>
    <row r="14" spans="1:11" s="16" customFormat="1" ht="28.5" customHeight="1">
      <c r="A14" s="17" t="s">
        <v>36</v>
      </c>
      <c r="B14" s="1" t="str">
        <f>VLOOKUP(A14,Мандатная!$A$16:$H$90,2,FALSE)</f>
        <v>Бавыкин</v>
      </c>
      <c r="C14" s="1" t="str">
        <f>VLOOKUP(A14,Мандатная!$A$16:$H$90,3,FALSE)</f>
        <v>Дмитрий</v>
      </c>
      <c r="D14" s="1" t="str">
        <f>VLOOKUP(A14,Мандатная!$A$16:$H$90,5,FALSE)</f>
        <v>Воронеж</v>
      </c>
      <c r="E14" s="68">
        <v>0.0018321759259259261</v>
      </c>
      <c r="F14" s="82">
        <f>VLOOKUP(E14,ТабБег!$A$4:$B$875,2)</f>
        <v>575.666666666667</v>
      </c>
      <c r="G14" s="83">
        <f>RANK(F14,$F$9:$F$88,0)</f>
        <v>22</v>
      </c>
      <c r="H14" s="1"/>
      <c r="I14" s="1"/>
      <c r="K14" s="94"/>
    </row>
    <row r="15" spans="1:11" s="16" customFormat="1" ht="12.75">
      <c r="A15" s="17" t="s">
        <v>42</v>
      </c>
      <c r="B15" s="1" t="str">
        <f>VLOOKUP(A15,Мандатная!$A$16:$H$90,2,FALSE)</f>
        <v>Кретов</v>
      </c>
      <c r="C15" s="1" t="str">
        <f>VLOOKUP(A15,Мандатная!$A$16:$H$90,3,FALSE)</f>
        <v>Александр</v>
      </c>
      <c r="D15" s="1">
        <f>VLOOKUP(A15,Мандатная!$A$16:$H$90,5,FALSE)</f>
        <v>0</v>
      </c>
      <c r="E15" s="68">
        <v>0.0017743055555555557</v>
      </c>
      <c r="F15" s="82">
        <f>VLOOKUP(E15,ТабБег!$A$4:$B$875,2)</f>
        <v>650.666666666667</v>
      </c>
      <c r="G15" s="83">
        <f>RANK(F15,$F$9:$F$88,0)</f>
        <v>20</v>
      </c>
      <c r="H15" s="1"/>
      <c r="I15" s="1"/>
      <c r="K15" s="94"/>
    </row>
    <row r="16" spans="1:11" s="16" customFormat="1" ht="12.75">
      <c r="A16" s="17" t="s">
        <v>47</v>
      </c>
      <c r="B16" s="1" t="str">
        <f>VLOOKUP(A16,Мандатная!$A$16:$H$90,2,FALSE)</f>
        <v>Малышев</v>
      </c>
      <c r="C16" s="1" t="str">
        <f>VLOOKUP(A16,Мандатная!$A$16:$H$90,3,FALSE)</f>
        <v>Максим</v>
      </c>
      <c r="D16" s="1">
        <f>VLOOKUP(A16,Мандатная!$A$16:$H$90,5,FALSE)</f>
        <v>0</v>
      </c>
      <c r="E16" s="68">
        <v>0.0017708333333333332</v>
      </c>
      <c r="F16" s="82">
        <f>VLOOKUP(E16,ТабБег!$A$4:$B$875,2)</f>
        <v>655.166666666667</v>
      </c>
      <c r="G16" s="83">
        <f>RANK(F16,$F$9:$F$88,0)</f>
        <v>19</v>
      </c>
      <c r="H16" s="1"/>
      <c r="I16" s="1"/>
      <c r="K16" s="94"/>
    </row>
    <row r="17" spans="1:11" s="16" customFormat="1" ht="12.75">
      <c r="A17" s="17" t="s">
        <v>51</v>
      </c>
      <c r="B17" s="1" t="str">
        <f>VLOOKUP(A17,Мандатная!$A$16:$H$90,2,FALSE)</f>
        <v>Лещев</v>
      </c>
      <c r="C17" s="1" t="str">
        <f>VLOOKUP(A17,Мандатная!$A$16:$H$90,3,FALSE)</f>
        <v>Артемий</v>
      </c>
      <c r="D17" s="1">
        <f>VLOOKUP(A17,Мандатная!$A$16:$H$90,5,FALSE)</f>
        <v>0</v>
      </c>
      <c r="E17" s="68">
        <v>0.001875</v>
      </c>
      <c r="F17" s="82">
        <f>VLOOKUP(E17,ТабБег!$A$4:$B$875,2)</f>
        <v>520.166666666667</v>
      </c>
      <c r="G17" s="83">
        <f>RANK(F17,$F$9:$F$88,0)</f>
        <v>29</v>
      </c>
      <c r="H17" s="1"/>
      <c r="I17" s="1"/>
      <c r="K17" s="94"/>
    </row>
    <row r="18" spans="1:11" s="16" customFormat="1" ht="15">
      <c r="A18" s="85" t="s">
        <v>250</v>
      </c>
      <c r="B18" s="74" t="s">
        <v>40</v>
      </c>
      <c r="C18" s="86"/>
      <c r="D18" s="86"/>
      <c r="E18" s="93"/>
      <c r="F18" s="88"/>
      <c r="G18" s="89"/>
      <c r="H18" s="90">
        <f>SUM(F14:F17)</f>
        <v>2401.666666666668</v>
      </c>
      <c r="I18" s="90">
        <f>RANK(H18,$H$13:$H$88,0)</f>
        <v>4</v>
      </c>
      <c r="K18" s="94"/>
    </row>
    <row r="19" spans="1:11" s="16" customFormat="1" ht="28.5" customHeight="1">
      <c r="A19" s="17" t="s">
        <v>56</v>
      </c>
      <c r="B19" s="1" t="str">
        <f>VLOOKUP(A19,Мандатная!$A$16:$H$90,2,FALSE)</f>
        <v>Лежнёв</v>
      </c>
      <c r="C19" s="1" t="str">
        <f>VLOOKUP(A19,Мандатная!$A$16:$H$90,3,FALSE)</f>
        <v>Дмитрий</v>
      </c>
      <c r="D19" s="1" t="str">
        <f>VLOOKUP(A19,Мандатная!$A$16:$H$90,5,FALSE)</f>
        <v>Астрахань-1</v>
      </c>
      <c r="E19" s="68">
        <v>0.001880787037037037</v>
      </c>
      <c r="F19" s="82">
        <f>VLOOKUP(E19,ТабБег!$A$4:$B$875,2)</f>
        <v>512.666666666667</v>
      </c>
      <c r="G19" s="83">
        <f>RANK(F19,$F$9:$F$88,0)</f>
        <v>31</v>
      </c>
      <c r="H19" s="1"/>
      <c r="I19" s="1"/>
      <c r="K19" s="94"/>
    </row>
    <row r="20" spans="1:11" s="16" customFormat="1" ht="12.75">
      <c r="A20" s="17" t="s">
        <v>61</v>
      </c>
      <c r="B20" s="1" t="str">
        <f>VLOOKUP(A20,Мандатная!$A$16:$H$90,2,FALSE)</f>
        <v>Смыгин</v>
      </c>
      <c r="C20" s="1" t="str">
        <f>VLOOKUP(A20,Мандатная!$A$16:$H$90,3,FALSE)</f>
        <v>Михаил</v>
      </c>
      <c r="D20" s="1">
        <f>VLOOKUP(A20,Мандатная!$A$16:$H$90,5,FALSE)</f>
        <v>0</v>
      </c>
      <c r="E20" s="68">
        <v>0.0019189814814814816</v>
      </c>
      <c r="F20" s="82">
        <f>VLOOKUP(E20,ТабБег!$A$4:$B$875,2)</f>
        <v>463.166666666667</v>
      </c>
      <c r="G20" s="83">
        <f>RANK(F20,$F$9:$F$88,0)</f>
        <v>33</v>
      </c>
      <c r="H20" s="1"/>
      <c r="I20" s="1"/>
      <c r="K20" s="94"/>
    </row>
    <row r="21" spans="1:11" s="16" customFormat="1" ht="12.75">
      <c r="A21" s="17" t="s">
        <v>66</v>
      </c>
      <c r="B21" s="1" t="str">
        <f>VLOOKUP(A21,Мандатная!$A$16:$H$90,2,FALSE)</f>
        <v>Федотов</v>
      </c>
      <c r="C21" s="1" t="str">
        <f>VLOOKUP(A21,Мандатная!$A$16:$H$90,3,FALSE)</f>
        <v>Дмитрий</v>
      </c>
      <c r="D21" s="1">
        <f>VLOOKUP(A21,Мандатная!$A$16:$H$90,5,FALSE)</f>
        <v>0</v>
      </c>
      <c r="E21" s="68">
        <v>0.0016574074074074074</v>
      </c>
      <c r="F21" s="82">
        <f>VLOOKUP(E21,ТабБег!$A$4:$B$875,2)</f>
        <v>803.666666666667</v>
      </c>
      <c r="G21" s="83">
        <f>RANK(F21,$F$9:$F$88,0)</f>
        <v>11</v>
      </c>
      <c r="H21" s="1"/>
      <c r="I21" s="1"/>
      <c r="K21" s="94"/>
    </row>
    <row r="22" spans="1:11" s="16" customFormat="1" ht="12.75">
      <c r="A22" s="17" t="s">
        <v>69</v>
      </c>
      <c r="B22" s="1" t="str">
        <f>VLOOKUP(A22,Мандатная!$A$16:$H$90,2,FALSE)</f>
        <v>Зевин</v>
      </c>
      <c r="C22" s="1" t="str">
        <f>VLOOKUP(A22,Мандатная!$A$16:$H$90,3,FALSE)</f>
        <v>Владимир</v>
      </c>
      <c r="D22" s="1">
        <f>VLOOKUP(A22,Мандатная!$A$16:$H$90,5,FALSE)</f>
        <v>0</v>
      </c>
      <c r="E22" s="68">
        <v>0.0018715277777777777</v>
      </c>
      <c r="F22" s="82">
        <f>VLOOKUP(E22,ТабБег!$A$4:$B$875,2)</f>
        <v>524.666666666667</v>
      </c>
      <c r="G22" s="83">
        <f>RANK(F22,$F$9:$F$88,0)</f>
        <v>28</v>
      </c>
      <c r="H22" s="1"/>
      <c r="I22" s="1"/>
      <c r="K22" s="94"/>
    </row>
    <row r="23" spans="1:11" s="16" customFormat="1" ht="15">
      <c r="A23" s="85" t="s">
        <v>251</v>
      </c>
      <c r="B23" s="74" t="s">
        <v>59</v>
      </c>
      <c r="C23" s="86"/>
      <c r="D23" s="86"/>
      <c r="E23" s="93"/>
      <c r="F23" s="88"/>
      <c r="G23" s="89"/>
      <c r="H23" s="90">
        <f>SUM(F19:F22)</f>
        <v>2304.166666666668</v>
      </c>
      <c r="I23" s="90">
        <f>RANK(H23,$H$13:$H$88,0)</f>
        <v>5</v>
      </c>
      <c r="K23" s="94"/>
    </row>
    <row r="24" spans="1:11" s="16" customFormat="1" ht="28.5" customHeight="1">
      <c r="A24" s="17" t="s">
        <v>75</v>
      </c>
      <c r="B24" s="1" t="str">
        <f>VLOOKUP(A24,Мандатная!$A$16:$H$90,2,FALSE)</f>
        <v>Филимонов </v>
      </c>
      <c r="C24" s="1" t="str">
        <f>VLOOKUP(A24,Мандатная!$A$16:$H$90,3,FALSE)</f>
        <v>Даниил</v>
      </c>
      <c r="D24" s="1" t="str">
        <f>VLOOKUP(A24,Мандатная!$A$16:$H$90,5,FALSE)</f>
        <v>Астрахань-2</v>
      </c>
      <c r="E24" s="68">
        <v>0.0019872685185185184</v>
      </c>
      <c r="F24" s="82">
        <f>VLOOKUP(E24,ТабБег!$A$4:$B$875,2)</f>
        <v>374.666666666667</v>
      </c>
      <c r="G24" s="83">
        <f>RANK(F24,$F$9:$F$88,0)</f>
        <v>38</v>
      </c>
      <c r="H24" s="1"/>
      <c r="I24" s="1"/>
      <c r="K24" s="94"/>
    </row>
    <row r="25" spans="1:11" s="16" customFormat="1" ht="12.75">
      <c r="A25" s="17" t="s">
        <v>81</v>
      </c>
      <c r="B25" s="1" t="str">
        <f>VLOOKUP(A25,Мандатная!$A$16:$H$90,2,FALSE)</f>
        <v>Бровин </v>
      </c>
      <c r="C25" s="1" t="str">
        <f>VLOOKUP(A25,Мандатная!$A$16:$H$90,3,FALSE)</f>
        <v>Юрий </v>
      </c>
      <c r="D25" s="1">
        <f>VLOOKUP(A25,Мандатная!$A$16:$H$90,5,FALSE)</f>
        <v>0</v>
      </c>
      <c r="E25" s="68">
        <v>0.0018553240740740741</v>
      </c>
      <c r="F25" s="82">
        <f>VLOOKUP(E25,ТабБег!$A$4:$B$875,2)</f>
        <v>545.666666666667</v>
      </c>
      <c r="G25" s="83">
        <f>RANK(F25,$F$9:$F$88,0)</f>
        <v>24</v>
      </c>
      <c r="H25" s="1"/>
      <c r="I25" s="1"/>
      <c r="K25" s="94"/>
    </row>
    <row r="26" spans="1:11" s="16" customFormat="1" ht="12.75">
      <c r="A26" s="17" t="s">
        <v>86</v>
      </c>
      <c r="B26" s="1" t="str">
        <f>VLOOKUP(A26,Мандатная!$A$16:$H$90,2,FALSE)</f>
        <v>Досмухамбетов </v>
      </c>
      <c r="C26" s="1" t="str">
        <f>VLOOKUP(A26,Мандатная!$A$16:$H$90,3,FALSE)</f>
        <v>Тимерхан</v>
      </c>
      <c r="D26" s="1">
        <f>VLOOKUP(A26,Мандатная!$A$16:$H$90,5,FALSE)</f>
        <v>0</v>
      </c>
      <c r="E26" s="68">
        <v>0.0017395833333333334</v>
      </c>
      <c r="F26" s="82">
        <f>VLOOKUP(E26,ТабБег!$A$4:$B$875,2)</f>
        <v>695.666666666667</v>
      </c>
      <c r="G26" s="83">
        <f>RANK(F26,$F$9:$F$88,0)</f>
        <v>16</v>
      </c>
      <c r="H26" s="1"/>
      <c r="I26" s="1"/>
      <c r="K26" s="94"/>
    </row>
    <row r="27" spans="1:11" s="16" customFormat="1" ht="12.75">
      <c r="A27" s="17" t="s">
        <v>91</v>
      </c>
      <c r="B27" s="1" t="str">
        <f>VLOOKUP(A27,Мандатная!$A$16:$H$90,2,FALSE)</f>
        <v>Смыгин</v>
      </c>
      <c r="C27" s="1" t="str">
        <f>VLOOKUP(A27,Мандатная!$A$16:$H$90,3,FALSE)</f>
        <v>Максим</v>
      </c>
      <c r="D27" s="1">
        <f>VLOOKUP(A27,Мандатная!$A$16:$H$90,5,FALSE)</f>
        <v>0</v>
      </c>
      <c r="E27" s="68">
        <v>0.0019837962962962964</v>
      </c>
      <c r="F27" s="82">
        <f>VLOOKUP(E27,ТабБег!$A$4:$B$875,2)</f>
        <v>379.166666666667</v>
      </c>
      <c r="G27" s="83">
        <f>RANK(F27,$F$9:$F$88,0)</f>
        <v>36</v>
      </c>
      <c r="H27" s="1"/>
      <c r="I27" s="1"/>
      <c r="K27" s="94"/>
    </row>
    <row r="28" spans="1:11" s="16" customFormat="1" ht="15">
      <c r="A28" s="85" t="s">
        <v>252</v>
      </c>
      <c r="B28" s="74" t="s">
        <v>79</v>
      </c>
      <c r="C28" s="86"/>
      <c r="D28" s="86"/>
      <c r="E28" s="93"/>
      <c r="F28" s="88"/>
      <c r="G28" s="89"/>
      <c r="H28" s="90">
        <f>SUM(F24:F27)</f>
        <v>1995.1666666666679</v>
      </c>
      <c r="I28" s="90">
        <f>RANK(H28,$H$13:$H$88,0)</f>
        <v>8</v>
      </c>
      <c r="K28" s="94"/>
    </row>
    <row r="29" spans="1:11" s="16" customFormat="1" ht="28.5" customHeight="1">
      <c r="A29" s="17" t="s">
        <v>92</v>
      </c>
      <c r="B29" s="1" t="str">
        <f>VLOOKUP(A29,Мандатная!$A$16:$H$90,2,FALSE)</f>
        <v>Мозгалов </v>
      </c>
      <c r="C29" s="1" t="str">
        <f>VLOOKUP(A29,Мандатная!$A$16:$H$90,3,FALSE)</f>
        <v>Григорий</v>
      </c>
      <c r="D29" s="1" t="str">
        <f>VLOOKUP(A29,Мандатная!$A$16:$H$90,5,FALSE)</f>
        <v>Екатеринбург</v>
      </c>
      <c r="E29" s="68">
        <v>0.0015381944444444445</v>
      </c>
      <c r="F29" s="82">
        <f>VLOOKUP(E29,ТабБег!$A$4:$B$875,2)</f>
        <v>956.666666666667</v>
      </c>
      <c r="G29" s="83">
        <f>RANK(F29,$F$9:$F$88,0)</f>
        <v>1</v>
      </c>
      <c r="H29" s="1"/>
      <c r="I29" s="1"/>
      <c r="K29" s="94"/>
    </row>
    <row r="30" spans="1:11" s="16" customFormat="1" ht="12.75">
      <c r="A30" s="17" t="s">
        <v>97</v>
      </c>
      <c r="B30" s="1" t="str">
        <f>VLOOKUP(A30,Мандатная!$A$16:$H$90,2,FALSE)</f>
        <v>Трушин </v>
      </c>
      <c r="C30" s="1" t="str">
        <f>VLOOKUP(A30,Мандатная!$A$16:$H$90,3,FALSE)</f>
        <v>Владимир</v>
      </c>
      <c r="D30" s="1">
        <f>VLOOKUP(A30,Мандатная!$A$16:$H$90,5,FALSE)</f>
        <v>0</v>
      </c>
      <c r="E30" s="68">
        <v>0.0016087962962962963</v>
      </c>
      <c r="F30" s="82">
        <f>VLOOKUP(E30,ТабБег!$A$4:$B$875,2)</f>
        <v>865.166666666667</v>
      </c>
      <c r="G30" s="83">
        <f>RANK(F30,$F$9:$F$88,0)</f>
        <v>7</v>
      </c>
      <c r="H30" s="1"/>
      <c r="I30" s="1"/>
      <c r="K30" s="94"/>
    </row>
    <row r="31" spans="1:11" s="16" customFormat="1" ht="12.75">
      <c r="A31" s="17" t="s">
        <v>101</v>
      </c>
      <c r="B31" s="1" t="str">
        <f>VLOOKUP(A31,Мандатная!$A$16:$H$90,2,FALSE)</f>
        <v>Флягин</v>
      </c>
      <c r="C31" s="1" t="str">
        <f>VLOOKUP(A31,Мандатная!$A$16:$H$90,3,FALSE)</f>
        <v> Даниил</v>
      </c>
      <c r="D31" s="1">
        <f>VLOOKUP(A31,Мандатная!$A$16:$H$90,5,FALSE)</f>
        <v>0</v>
      </c>
      <c r="E31" s="68">
        <v>0.0016319444444444445</v>
      </c>
      <c r="F31" s="82">
        <f>VLOOKUP(E31,ТабБег!$A$4:$B$875,2)</f>
        <v>835.166666666667</v>
      </c>
      <c r="G31" s="83">
        <f>RANK(F31,$F$9:$F$88,0)</f>
        <v>8</v>
      </c>
      <c r="H31" s="1"/>
      <c r="I31" s="1"/>
      <c r="K31" s="94"/>
    </row>
    <row r="32" spans="1:11" s="16" customFormat="1" ht="12.75">
      <c r="A32" s="17" t="s">
        <v>105</v>
      </c>
      <c r="B32" s="1" t="str">
        <f>VLOOKUP(A32,Мандатная!$A$16:$H$90,2,FALSE)</f>
        <v>Бондарев</v>
      </c>
      <c r="C32" s="1" t="str">
        <f>VLOOKUP(A32,Мандатная!$A$16:$H$90,3,FALSE)</f>
        <v> Николай</v>
      </c>
      <c r="D32" s="1">
        <f>VLOOKUP(A32,Мандатная!$A$16:$H$90,5,FALSE)</f>
        <v>0</v>
      </c>
      <c r="E32" s="68">
        <v>0.0015486111111111113</v>
      </c>
      <c r="F32" s="82">
        <f>VLOOKUP(E32,ТабБег!$A$4:$B$875,2)</f>
        <v>943.166666666667</v>
      </c>
      <c r="G32" s="83">
        <f>RANK(F32,$F$9:$F$88,0)</f>
        <v>3</v>
      </c>
      <c r="H32" s="1"/>
      <c r="I32" s="1"/>
      <c r="K32" s="94"/>
    </row>
    <row r="33" spans="1:11" s="16" customFormat="1" ht="15">
      <c r="A33" s="85" t="s">
        <v>253</v>
      </c>
      <c r="B33" s="74" t="s">
        <v>95</v>
      </c>
      <c r="C33" s="86"/>
      <c r="D33" s="86"/>
      <c r="E33" s="93"/>
      <c r="F33" s="88"/>
      <c r="G33" s="89"/>
      <c r="H33" s="90">
        <f>SUM(F29:F32)</f>
        <v>3600.166666666668</v>
      </c>
      <c r="I33" s="90">
        <f>RANK(H33,$H$13:$H$88,0)</f>
        <v>1</v>
      </c>
      <c r="K33" s="94"/>
    </row>
    <row r="34" spans="1:11" s="16" customFormat="1" ht="28.5" customHeight="1">
      <c r="A34" s="17" t="s">
        <v>110</v>
      </c>
      <c r="B34" s="1" t="str">
        <f>VLOOKUP(A34,Мандатная!$A$16:$H$90,2,FALSE)</f>
        <v>Елизаров </v>
      </c>
      <c r="C34" s="1"/>
      <c r="D34" s="1"/>
      <c r="E34" s="68">
        <v>0.0015405092592592593</v>
      </c>
      <c r="F34" s="82">
        <f>VLOOKUP(E34,ТабБег!$A$4:$B$875,2)</f>
        <v>955.166666666667</v>
      </c>
      <c r="G34" s="83">
        <f>RANK(F34,$F$9:$F$88,0)</f>
        <v>2</v>
      </c>
      <c r="H34" s="1"/>
      <c r="I34" s="84"/>
      <c r="K34" s="94"/>
    </row>
    <row r="35" spans="1:11" s="16" customFormat="1" ht="13.5" customHeight="1">
      <c r="A35" s="17" t="s">
        <v>115</v>
      </c>
      <c r="B35" s="1" t="str">
        <f>VLOOKUP(A35,Мандатная!$A$16:$H$90,2,FALSE)</f>
        <v>Стрединин</v>
      </c>
      <c r="C35" s="1"/>
      <c r="D35" s="1"/>
      <c r="E35" s="68">
        <v>0.0015520833333333333</v>
      </c>
      <c r="F35" s="82">
        <f>VLOOKUP(E35,ТабБег!$A$4:$B$875,2)</f>
        <v>938.666666666667</v>
      </c>
      <c r="G35" s="83">
        <f>RANK(F35,$F$9:$F$88,0)</f>
        <v>4</v>
      </c>
      <c r="H35" s="1"/>
      <c r="I35" s="84"/>
      <c r="K35" s="94"/>
    </row>
    <row r="36" spans="1:11" s="16" customFormat="1" ht="13.5" customHeight="1">
      <c r="A36" s="17" t="s">
        <v>119</v>
      </c>
      <c r="B36" s="1" t="str">
        <f>VLOOKUP(A36,Мандатная!$A$16:$H$90,2,FALSE)</f>
        <v>Духов</v>
      </c>
      <c r="C36" s="1"/>
      <c r="D36" s="1"/>
      <c r="E36" s="68">
        <v>0.0016493055555555556</v>
      </c>
      <c r="F36" s="82">
        <f>VLOOKUP(E36,ТабБег!$A$4:$B$875,2)</f>
        <v>812.666666666667</v>
      </c>
      <c r="G36" s="83">
        <f>RANK(F36,$F$9:$F$88,0)</f>
        <v>10</v>
      </c>
      <c r="H36" s="1"/>
      <c r="I36" s="84"/>
      <c r="K36" s="94"/>
    </row>
    <row r="37" spans="1:11" s="16" customFormat="1" ht="13.5" customHeight="1">
      <c r="A37" s="17" t="s">
        <v>122</v>
      </c>
      <c r="B37" s="1" t="str">
        <f>VLOOKUP(A37,Мандатная!$A$16:$H$90,2,FALSE)</f>
        <v>Семикин</v>
      </c>
      <c r="C37" s="1"/>
      <c r="D37" s="1"/>
      <c r="E37" s="68">
        <v>0.0017141203703703704</v>
      </c>
      <c r="F37" s="82">
        <f>VLOOKUP(E37,ТабБег!$A$4:$B$875,2)</f>
        <v>728.666666666667</v>
      </c>
      <c r="G37" s="83">
        <f>RANK(F37,$F$9:$F$88,0)</f>
        <v>15</v>
      </c>
      <c r="H37" s="1"/>
      <c r="I37" s="84"/>
      <c r="K37" s="94"/>
    </row>
    <row r="38" spans="1:11" s="16" customFormat="1" ht="15">
      <c r="A38" s="85" t="s">
        <v>254</v>
      </c>
      <c r="B38" s="74" t="s">
        <v>113</v>
      </c>
      <c r="C38" s="86"/>
      <c r="D38" s="86"/>
      <c r="E38" s="93"/>
      <c r="F38" s="88"/>
      <c r="G38" s="89"/>
      <c r="H38" s="90">
        <f>SUM(F34:F37)</f>
        <v>3435.166666666668</v>
      </c>
      <c r="I38" s="90">
        <f>RANK(H38,$H$13:$H$88,0)</f>
        <v>2</v>
      </c>
      <c r="J38" s="95"/>
      <c r="K38" s="94"/>
    </row>
    <row r="39" spans="1:11" s="16" customFormat="1" ht="28.5" customHeight="1">
      <c r="A39" s="17" t="s">
        <v>126</v>
      </c>
      <c r="B39" s="1" t="str">
        <f>VLOOKUP(A39,Мандатная!$A$16:$H$90,2,FALSE)</f>
        <v>Афонин</v>
      </c>
      <c r="C39" s="1"/>
      <c r="D39" s="1"/>
      <c r="E39" s="68">
        <v>0.0017094907407407406</v>
      </c>
      <c r="F39" s="82">
        <f>VLOOKUP(E39,ТабБег!$A$4:$B$875,2)</f>
        <v>734.666666666667</v>
      </c>
      <c r="G39" s="83">
        <f>RANK(F39,$F$9:$F$88,0)</f>
        <v>14</v>
      </c>
      <c r="H39" s="1"/>
      <c r="I39" s="1"/>
      <c r="J39" s="95"/>
      <c r="K39" s="94"/>
    </row>
    <row r="40" spans="1:11" s="16" customFormat="1" ht="15" customHeight="1">
      <c r="A40" s="17" t="s">
        <v>132</v>
      </c>
      <c r="B40" s="1" t="str">
        <f>VLOOKUP(A40,Мандатная!$A$16:$H$90,2,FALSE)</f>
        <v>Хайдуков</v>
      </c>
      <c r="C40" s="1"/>
      <c r="D40" s="1"/>
      <c r="E40" s="68">
        <v>0.0017569444444444447</v>
      </c>
      <c r="F40" s="82">
        <f>VLOOKUP(E40,ТабБег!$A$4:$B$875,2)</f>
        <v>673.166666666667</v>
      </c>
      <c r="G40" s="83">
        <f>RANK(F40,$F$9:$F$88,0)</f>
        <v>18</v>
      </c>
      <c r="H40" s="1"/>
      <c r="I40" s="1"/>
      <c r="J40" s="95"/>
      <c r="K40" s="94"/>
    </row>
    <row r="41" spans="1:11" s="16" customFormat="1" ht="15" customHeight="1">
      <c r="A41" s="17" t="s">
        <v>138</v>
      </c>
      <c r="B41" s="1" t="str">
        <f>VLOOKUP(A41,Мандатная!$A$16:$H$90,2,FALSE)</f>
        <v>Гарифуллин</v>
      </c>
      <c r="C41" s="1"/>
      <c r="D41" s="1"/>
      <c r="E41" s="68">
        <v>0.0020243055555555557</v>
      </c>
      <c r="F41" s="82">
        <f>VLOOKUP(E41,ТабБег!$A$4:$B$875,2)</f>
        <v>326.666666666667</v>
      </c>
      <c r="G41" s="83">
        <f>RANK(F41,$F$9:$F$88,0)</f>
        <v>40</v>
      </c>
      <c r="H41" s="1"/>
      <c r="I41" s="1"/>
      <c r="J41" s="95"/>
      <c r="K41" s="94"/>
    </row>
    <row r="42" spans="1:11" s="16" customFormat="1" ht="15" customHeight="1">
      <c r="A42" s="17" t="s">
        <v>144</v>
      </c>
      <c r="B42" s="1" t="str">
        <f>VLOOKUP(A42,Мандатная!$A$16:$H$90,2,FALSE)</f>
        <v>Бобров</v>
      </c>
      <c r="C42" s="1"/>
      <c r="D42" s="1"/>
      <c r="E42" s="68">
        <v>0.0019837962962962964</v>
      </c>
      <c r="F42" s="82">
        <f>VLOOKUP(E42,ТабБег!$A$4:$B$875,2)</f>
        <v>379.166666666667</v>
      </c>
      <c r="G42" s="83">
        <f>RANK(F42,$F$9:$F$88,0)</f>
        <v>36</v>
      </c>
      <c r="H42" s="1"/>
      <c r="I42" s="1"/>
      <c r="J42" s="95"/>
      <c r="K42" s="94"/>
    </row>
    <row r="43" spans="1:9" s="16" customFormat="1" ht="15">
      <c r="A43" s="85" t="s">
        <v>255</v>
      </c>
      <c r="B43" s="74" t="s">
        <v>128</v>
      </c>
      <c r="C43" s="86"/>
      <c r="D43" s="86"/>
      <c r="E43" s="93"/>
      <c r="F43" s="88"/>
      <c r="G43" s="89"/>
      <c r="H43" s="90">
        <f>SUM(F39:F42)</f>
        <v>2113.666666666668</v>
      </c>
      <c r="I43" s="90">
        <f>RANK(H43,$H$13:$H$88,0)</f>
        <v>7</v>
      </c>
    </row>
    <row r="44" spans="1:9" s="16" customFormat="1" ht="28.5" customHeight="1">
      <c r="A44" s="17" t="s">
        <v>149</v>
      </c>
      <c r="B44" s="1" t="str">
        <f>VLOOKUP(A44,Мандатная!$A$16:$H$90,2,FALSE)</f>
        <v>Анчиков</v>
      </c>
      <c r="C44" s="1" t="str">
        <f>VLOOKUP(A44,Мандатная!$A$16:$H$90,3,FALSE)</f>
        <v>Даниил</v>
      </c>
      <c r="D44" s="1" t="str">
        <f>VLOOKUP(A44,Мандатная!$A$16:$H$90,5,FALSE)</f>
        <v>Ульяновск-2</v>
      </c>
      <c r="E44" s="68">
        <v>0.001851851851851852</v>
      </c>
      <c r="F44" s="82">
        <f>VLOOKUP(E44,ТабБег!$A$4:$B$875,2)</f>
        <v>550.166666666667</v>
      </c>
      <c r="G44" s="83">
        <f>RANK(F44,$F$9:$F$88,0)</f>
        <v>23</v>
      </c>
      <c r="H44" s="1"/>
      <c r="I44" s="1"/>
    </row>
    <row r="45" spans="1:9" s="16" customFormat="1" ht="12.75">
      <c r="A45" s="17" t="s">
        <v>153</v>
      </c>
      <c r="B45" s="1" t="str">
        <f>VLOOKUP(A45,Мандатная!$A$16:$H$90,2,FALSE)</f>
        <v>Переведенцев </v>
      </c>
      <c r="C45" s="1" t="str">
        <f>VLOOKUP(A45,Мандатная!$A$16:$H$90,3,FALSE)</f>
        <v>Михаил</v>
      </c>
      <c r="D45" s="1">
        <f>VLOOKUP(A45,Мандатная!$A$16:$H$90,5,FALSE)</f>
        <v>0</v>
      </c>
      <c r="E45" s="68">
        <v>0.0018773148148148147</v>
      </c>
      <c r="F45" s="82">
        <f>VLOOKUP(E45,ТабБег!$A$4:$B$875,2)</f>
        <v>517.166666666667</v>
      </c>
      <c r="G45" s="83">
        <f>RANK(F45,$F$9:$F$88,0)</f>
        <v>30</v>
      </c>
      <c r="H45" s="1"/>
      <c r="I45" s="1"/>
    </row>
    <row r="46" spans="1:9" s="16" customFormat="1" ht="12.75">
      <c r="A46" s="17" t="s">
        <v>155</v>
      </c>
      <c r="B46" s="1">
        <f>VLOOKUP(A46,Мандатная!$A$16:$H$90,2,FALSE)</f>
        <v>0</v>
      </c>
      <c r="C46" s="1">
        <f>VLOOKUP(A46,Мандатная!$A$16:$H$90,3,FALSE)</f>
        <v>0</v>
      </c>
      <c r="D46" s="1">
        <f>VLOOKUP(A46,Мандатная!$A$16:$H$90,5,FALSE)</f>
        <v>0</v>
      </c>
      <c r="E46" s="68">
        <v>0.0860555555555556</v>
      </c>
      <c r="F46" s="82">
        <f>VLOOKUP(E46,ТабБег!$A$4:$B$875,2)</f>
        <v>0</v>
      </c>
      <c r="G46" s="83">
        <f>RANK(F46,$F$9:$F$88,0)</f>
        <v>44</v>
      </c>
      <c r="H46" s="1"/>
      <c r="I46" s="1"/>
    </row>
    <row r="47" spans="1:9" s="16" customFormat="1" ht="12.75">
      <c r="A47" s="17" t="s">
        <v>156</v>
      </c>
      <c r="B47" s="1">
        <f>VLOOKUP(A47,Мандатная!$A$16:$H$90,2,FALSE)</f>
        <v>0</v>
      </c>
      <c r="C47" s="1">
        <f>VLOOKUP(A47,Мандатная!$A$16:$H$90,3,FALSE)</f>
        <v>0</v>
      </c>
      <c r="D47" s="1">
        <f>VLOOKUP(A47,Мандатная!$A$16:$H$90,5,FALSE)</f>
        <v>0</v>
      </c>
      <c r="E47" s="68">
        <v>0.127722222222222</v>
      </c>
      <c r="F47" s="82">
        <f>VLOOKUP(E47,ТабБег!$A$4:$B$875,2)</f>
        <v>0</v>
      </c>
      <c r="G47" s="83">
        <f>RANK(F47,$F$9:$F$88,0)</f>
        <v>44</v>
      </c>
      <c r="H47" s="1"/>
      <c r="I47" s="1"/>
    </row>
    <row r="48" spans="1:9" s="16" customFormat="1" ht="15">
      <c r="A48" s="85" t="s">
        <v>256</v>
      </c>
      <c r="B48" s="74" t="s">
        <v>151</v>
      </c>
      <c r="C48" s="86"/>
      <c r="D48" s="86"/>
      <c r="E48" s="93"/>
      <c r="F48" s="88"/>
      <c r="G48" s="89"/>
      <c r="H48" s="90">
        <f>SUM(F44:F47)</f>
        <v>1067.333333333334</v>
      </c>
      <c r="I48" s="90">
        <f>RANK(H48,$H$13:$H$88,0)</f>
        <v>11</v>
      </c>
    </row>
    <row r="49" spans="1:9" s="16" customFormat="1" ht="23.25" customHeight="1">
      <c r="A49" s="17" t="s">
        <v>157</v>
      </c>
      <c r="B49" s="1" t="str">
        <f>VLOOKUP(A49,Мандатная!$A$16:$H$90,2,FALSE)</f>
        <v>Карабашин </v>
      </c>
      <c r="C49" s="1" t="str">
        <f>VLOOKUP(A49,Мандатная!$A$16:$H$90,3,FALSE)</f>
        <v>Алексей </v>
      </c>
      <c r="D49" s="1" t="str">
        <f>VLOOKUP(A49,Мандатная!$A$16:$H$90,5,FALSE)</f>
        <v>Рыбинск</v>
      </c>
      <c r="E49" s="68">
        <v>0.0018587962962962963</v>
      </c>
      <c r="F49" s="82">
        <f>VLOOKUP(E49,ТабБег!$A$4:$B$875,2)</f>
        <v>541.166666666667</v>
      </c>
      <c r="G49" s="83">
        <f>RANK(F49,$F$9:$F$88,0)</f>
        <v>25</v>
      </c>
      <c r="H49" s="1"/>
      <c r="I49" s="1"/>
    </row>
    <row r="50" spans="1:9" s="16" customFormat="1" ht="12.75">
      <c r="A50" s="17" t="s">
        <v>164</v>
      </c>
      <c r="B50" s="1" t="str">
        <f>VLOOKUP(A50,Мандатная!$A$16:$H$90,2,FALSE)</f>
        <v>Моисеев</v>
      </c>
      <c r="C50" s="1" t="str">
        <f>VLOOKUP(A50,Мандатная!$A$16:$H$90,3,FALSE)</f>
        <v>Аким</v>
      </c>
      <c r="D50" s="1">
        <f>VLOOKUP(A50,Мандатная!$A$16:$H$90,5,FALSE)</f>
        <v>0</v>
      </c>
      <c r="E50" s="68">
        <v>0.001775462962962963</v>
      </c>
      <c r="F50" s="82">
        <f>VLOOKUP(E50,ТабБег!$A$4:$B$875,2)</f>
        <v>649.166666666667</v>
      </c>
      <c r="G50" s="83">
        <f>RANK(F50,$F$9:$F$88,0)</f>
        <v>21</v>
      </c>
      <c r="H50" s="1"/>
      <c r="I50" s="1"/>
    </row>
    <row r="51" spans="1:9" s="16" customFormat="1" ht="12.75">
      <c r="A51" s="17" t="s">
        <v>169</v>
      </c>
      <c r="B51" s="1" t="str">
        <f>VLOOKUP(A51,Мандатная!$A$16:$H$90,2,FALSE)</f>
        <v>Семёнов</v>
      </c>
      <c r="C51" s="1" t="str">
        <f>VLOOKUP(A51,Мандатная!$A$16:$H$90,3,FALSE)</f>
        <v>Михаил</v>
      </c>
      <c r="D51" s="1">
        <f>VLOOKUP(A51,Мандатная!$A$16:$H$90,5,FALSE)</f>
        <v>0</v>
      </c>
      <c r="E51" s="68">
        <v>0.0018645833333333333</v>
      </c>
      <c r="F51" s="82">
        <f>VLOOKUP(E51,ТабБег!$A$4:$B$875,2)</f>
        <v>533.666666666667</v>
      </c>
      <c r="G51" s="83">
        <f>RANK(F51,$F$9:$F$88,0)</f>
        <v>26</v>
      </c>
      <c r="H51" s="1"/>
      <c r="I51" s="1"/>
    </row>
    <row r="52" spans="1:9" s="16" customFormat="1" ht="12.75">
      <c r="A52" s="17" t="s">
        <v>172</v>
      </c>
      <c r="B52" s="1" t="str">
        <f>VLOOKUP(A52,Мандатная!$A$16:$H$90,2,FALSE)</f>
        <v>Воеводин </v>
      </c>
      <c r="C52" s="1" t="str">
        <f>VLOOKUP(A52,Мандатная!$A$16:$H$90,3,FALSE)</f>
        <v>Вячеслав</v>
      </c>
      <c r="D52" s="1">
        <f>VLOOKUP(A52,Мандатная!$A$16:$H$90,5,FALSE)</f>
        <v>0</v>
      </c>
      <c r="E52" s="68">
        <v>0.001925925925925926</v>
      </c>
      <c r="F52" s="82">
        <f>VLOOKUP(E52,ТабБег!$A$4:$B$875,2)</f>
        <v>454.166666666667</v>
      </c>
      <c r="G52" s="83">
        <f>RANK(F52,$F$9:$F$88,0)</f>
        <v>34</v>
      </c>
      <c r="H52" s="1"/>
      <c r="I52" s="1"/>
    </row>
    <row r="53" spans="1:9" s="16" customFormat="1" ht="15">
      <c r="A53" s="85" t="s">
        <v>257</v>
      </c>
      <c r="B53" s="74" t="s">
        <v>161</v>
      </c>
      <c r="C53" s="86"/>
      <c r="D53" s="86"/>
      <c r="E53" s="93"/>
      <c r="F53" s="88"/>
      <c r="G53" s="89"/>
      <c r="H53" s="90">
        <f>SUM(F49:F52)</f>
        <v>2178.166666666668</v>
      </c>
      <c r="I53" s="90">
        <f>RANK(H53,$H$13:$H$88,0)</f>
        <v>6</v>
      </c>
    </row>
    <row r="54" spans="1:9" s="16" customFormat="1" ht="12.75">
      <c r="A54" s="17" t="s">
        <v>176</v>
      </c>
      <c r="B54" s="1" t="str">
        <f>VLOOKUP(A54,Мандатная!$A$16:$H$90,2,FALSE)</f>
        <v>Николаев </v>
      </c>
      <c r="C54" s="1" t="str">
        <f>VLOOKUP(A54,Мандатная!$A$16:$H$90,3,FALSE)</f>
        <v>Максим</v>
      </c>
      <c r="D54" s="1" t="str">
        <f>VLOOKUP(A54,Мандатная!$A$16:$H$90,5,FALSE)</f>
        <v>Ижевск-1</v>
      </c>
      <c r="E54" s="68">
        <v>0.0017025462962962962</v>
      </c>
      <c r="F54" s="82">
        <f>VLOOKUP(E54,ТабБег!$A$4:$B$875,2)</f>
        <v>743.666666666667</v>
      </c>
      <c r="G54" s="83">
        <f>RANK(F54,$F$9:$F$88,0)</f>
        <v>13</v>
      </c>
      <c r="H54" s="1"/>
      <c r="I54" s="1"/>
    </row>
    <row r="55" spans="1:9" s="16" customFormat="1" ht="12.75">
      <c r="A55" s="17" t="s">
        <v>180</v>
      </c>
      <c r="B55" s="1" t="str">
        <f>VLOOKUP(A55,Мандатная!$A$16:$H$90,2,FALSE)</f>
        <v>Кощеев </v>
      </c>
      <c r="C55" s="1" t="str">
        <f>VLOOKUP(A55,Мандатная!$A$16:$H$90,3,FALSE)</f>
        <v>Родион</v>
      </c>
      <c r="D55" s="1">
        <f>VLOOKUP(A55,Мандатная!$A$16:$H$90,5,FALSE)</f>
        <v>0</v>
      </c>
      <c r="E55" s="68">
        <v>0.00159375</v>
      </c>
      <c r="F55" s="82">
        <f>VLOOKUP(E55,ТабБег!$A$4:$B$875,2)</f>
        <v>884.666666666667</v>
      </c>
      <c r="G55" s="83">
        <f>RANK(F55,$F$9:$F$88,0)</f>
        <v>6</v>
      </c>
      <c r="H55" s="1"/>
      <c r="I55" s="1"/>
    </row>
    <row r="56" spans="1:9" s="16" customFormat="1" ht="12.75">
      <c r="A56" s="17" t="s">
        <v>185</v>
      </c>
      <c r="B56" s="1" t="str">
        <f>VLOOKUP(A56,Мандатная!$A$16:$H$90,2,FALSE)</f>
        <v>Иванов </v>
      </c>
      <c r="C56" s="1" t="str">
        <f>VLOOKUP(A56,Мандатная!$A$16:$H$90,3,FALSE)</f>
        <v>Степан</v>
      </c>
      <c r="D56" s="1">
        <f>VLOOKUP(A56,Мандатная!$A$16:$H$90,5,FALSE)</f>
        <v>0</v>
      </c>
      <c r="E56" s="68">
        <v>0.0016875000000000002</v>
      </c>
      <c r="F56" s="82">
        <f>VLOOKUP(E56,ТабБег!$A$4:$B$875,2)</f>
        <v>763.166666666667</v>
      </c>
      <c r="G56" s="83">
        <f>RANK(F56,$F$9:$F$88,0)</f>
        <v>12</v>
      </c>
      <c r="H56" s="1"/>
      <c r="I56" s="1"/>
    </row>
    <row r="57" spans="1:9" s="16" customFormat="1" ht="12.75">
      <c r="A57" s="17" t="s">
        <v>189</v>
      </c>
      <c r="B57" s="1" t="str">
        <f>VLOOKUP(A57,Мандатная!$A$16:$H$90,2,FALSE)</f>
        <v>Хитрин </v>
      </c>
      <c r="C57" s="1" t="str">
        <f>VLOOKUP(A57,Мандатная!$A$16:$H$90,3,FALSE)</f>
        <v>Алексей</v>
      </c>
      <c r="D57" s="1">
        <f>VLOOKUP(A57,Мандатная!$A$16:$H$90,5,FALSE)</f>
        <v>0</v>
      </c>
      <c r="E57" s="68">
        <v>0.0016423611111111111</v>
      </c>
      <c r="F57" s="82">
        <f>VLOOKUP(E57,ТабБег!$A$4:$B$875,2)</f>
        <v>821.666666666667</v>
      </c>
      <c r="G57" s="83">
        <f>RANK(F57,$F$9:$F$88,0)</f>
        <v>9</v>
      </c>
      <c r="H57" s="1"/>
      <c r="I57" s="1"/>
    </row>
    <row r="58" spans="1:9" s="16" customFormat="1" ht="15">
      <c r="A58" s="85" t="s">
        <v>258</v>
      </c>
      <c r="B58" s="74" t="s">
        <v>178</v>
      </c>
      <c r="C58" s="86"/>
      <c r="D58" s="86"/>
      <c r="E58" s="93"/>
      <c r="F58" s="88"/>
      <c r="G58" s="89"/>
      <c r="H58" s="90">
        <f>SUM(F54:F57)</f>
        <v>3213.166666666668</v>
      </c>
      <c r="I58" s="90">
        <f>RANK(H58,$H$13:$H$88,0)</f>
        <v>3</v>
      </c>
    </row>
    <row r="59" spans="1:9" s="16" customFormat="1" ht="12.75">
      <c r="A59" s="17" t="s">
        <v>193</v>
      </c>
      <c r="B59" s="1" t="str">
        <f>VLOOKUP(A59,Мандатная!$A$16:$H$90,2,FALSE)</f>
        <v>Вотинцев </v>
      </c>
      <c r="C59" s="1" t="str">
        <f>VLOOKUP(A59,Мандатная!$A$16:$H$90,3,FALSE)</f>
        <v>Антон</v>
      </c>
      <c r="D59" s="1" t="str">
        <f>VLOOKUP(A59,Мандатная!$A$16:$H$90,5,FALSE)</f>
        <v>Ижевск-2</v>
      </c>
      <c r="E59" s="68">
        <v>0.002013888888888889</v>
      </c>
      <c r="F59" s="82">
        <f>VLOOKUP(E59,ТабБег!$A$4:$B$875,2)</f>
        <v>340.166666666667</v>
      </c>
      <c r="G59" s="83">
        <f>RANK(F59,$F$9:$F$88,0)</f>
        <v>39</v>
      </c>
      <c r="H59" s="1"/>
      <c r="I59" s="1"/>
    </row>
    <row r="60" spans="1:9" s="16" customFormat="1" ht="12.75">
      <c r="A60" s="17" t="s">
        <v>198</v>
      </c>
      <c r="B60" s="1" t="str">
        <f>VLOOKUP(A60,Мандатная!$A$16:$H$90,2,FALSE)</f>
        <v>Латыпов </v>
      </c>
      <c r="C60" s="1" t="str">
        <f>VLOOKUP(A60,Мандатная!$A$16:$H$90,3,FALSE)</f>
        <v>Тимур</v>
      </c>
      <c r="D60" s="1">
        <f>VLOOKUP(A60,Мандатная!$A$16:$H$90,5,FALSE)</f>
        <v>0</v>
      </c>
      <c r="E60" s="68">
        <v>0.0018703703703703703</v>
      </c>
      <c r="F60" s="82">
        <f>VLOOKUP(E60,ТабБег!$A$4:$B$875,2)</f>
        <v>526.166666666667</v>
      </c>
      <c r="G60" s="83">
        <f>RANK(F60,$F$9:$F$88,0)</f>
        <v>27</v>
      </c>
      <c r="H60" s="1"/>
      <c r="I60" s="1"/>
    </row>
    <row r="61" spans="1:9" s="16" customFormat="1" ht="12.75">
      <c r="A61" s="17" t="s">
        <v>203</v>
      </c>
      <c r="B61" s="1" t="str">
        <f>VLOOKUP(A61,Мандатная!$A$16:$H$90,2,FALSE)</f>
        <v>Новгородцев </v>
      </c>
      <c r="C61" s="1" t="str">
        <f>VLOOKUP(A61,Мандатная!$A$16:$H$90,3,FALSE)</f>
        <v>Артем</v>
      </c>
      <c r="D61" s="1">
        <f>VLOOKUP(A61,Мандатная!$A$16:$H$90,5,FALSE)</f>
        <v>0</v>
      </c>
      <c r="E61" s="68">
        <v>0.0019074074074074076</v>
      </c>
      <c r="F61" s="82">
        <f>VLOOKUP(E61,ТабБег!$A$4:$B$875,2)</f>
        <v>478.166666666667</v>
      </c>
      <c r="G61" s="83">
        <f>RANK(F61,$F$9:$F$88,0)</f>
        <v>32</v>
      </c>
      <c r="H61" s="1"/>
      <c r="I61" s="1"/>
    </row>
    <row r="62" spans="1:9" s="16" customFormat="1" ht="15">
      <c r="A62" s="17" t="s">
        <v>208</v>
      </c>
      <c r="B62" s="56" t="s">
        <v>190</v>
      </c>
      <c r="C62" s="1" t="e">
        <f>VLOOKUP(A62,Мандатная!$A$16:$H$90,3,FALSE)</f>
        <v>#N/A</v>
      </c>
      <c r="D62" s="1" t="e">
        <f>VLOOKUP(A62,Мандатная!$A$16:$H$90,5,FALSE)</f>
        <v>#N/A</v>
      </c>
      <c r="E62" s="68">
        <v>0.127722222222222</v>
      </c>
      <c r="F62" s="82">
        <f>VLOOKUP(E62,ТабБег!$A$4:$B$875,2)</f>
        <v>0</v>
      </c>
      <c r="G62" s="83">
        <f>RANK(F62,$F$9:$F$88,0)</f>
        <v>44</v>
      </c>
      <c r="H62" s="1"/>
      <c r="I62" s="1"/>
    </row>
    <row r="63" spans="1:9" s="16" customFormat="1" ht="15">
      <c r="A63" s="85" t="s">
        <v>265</v>
      </c>
      <c r="B63" s="80" t="s">
        <v>196</v>
      </c>
      <c r="C63" s="86"/>
      <c r="D63" s="86"/>
      <c r="E63" s="93"/>
      <c r="F63" s="88"/>
      <c r="G63" s="89"/>
      <c r="H63" s="90">
        <f>SUM(F59:F62)</f>
        <v>1344.500000000001</v>
      </c>
      <c r="I63" s="90">
        <f>RANK(H63,$H$13:$H$88,0)</f>
        <v>10</v>
      </c>
    </row>
    <row r="64" spans="1:9" s="16" customFormat="1" ht="15.75">
      <c r="A64" s="17" t="s">
        <v>209</v>
      </c>
      <c r="B64" s="18" t="s">
        <v>210</v>
      </c>
      <c r="C64" s="1" t="e">
        <f>VLOOKUP(A64,Мандатная!$A$16:$H$90,3,FALSE)</f>
        <v>#N/A</v>
      </c>
      <c r="D64" s="1" t="e">
        <f>VLOOKUP(A64,Мандатная!$A$16:$H$90,5,FALSE)</f>
        <v>#N/A</v>
      </c>
      <c r="E64" s="68">
        <v>0.0024930555555555556</v>
      </c>
      <c r="F64" s="82">
        <f>VLOOKUP(E64,ТабБег!$A$4:$B$875,2)</f>
        <v>0</v>
      </c>
      <c r="G64" s="83">
        <f>RANK(F64,$F$9:$F$88,0)</f>
        <v>44</v>
      </c>
      <c r="H64" s="1"/>
      <c r="I64" s="1"/>
    </row>
    <row r="65" spans="1:9" s="16" customFormat="1" ht="15.75">
      <c r="A65" s="17" t="s">
        <v>215</v>
      </c>
      <c r="B65" s="18" t="s">
        <v>259</v>
      </c>
      <c r="C65" s="1" t="e">
        <f>VLOOKUP(A65,Мандатная!$A$16:$H$90,3,FALSE)</f>
        <v>#N/A</v>
      </c>
      <c r="D65" s="1" t="e">
        <f>VLOOKUP(A65,Мандатная!$A$16:$H$90,5,FALSE)</f>
        <v>#N/A</v>
      </c>
      <c r="E65" s="68">
        <v>0.0443888888888889</v>
      </c>
      <c r="F65" s="82">
        <f>VLOOKUP(E65,ТабБег!$A$4:$B$875,2)</f>
        <v>0</v>
      </c>
      <c r="G65" s="83">
        <f>RANK(F65,$F$9:$F$88,0)</f>
        <v>44</v>
      </c>
      <c r="H65" s="1"/>
      <c r="I65" s="1"/>
    </row>
    <row r="66" spans="1:9" s="16" customFormat="1" ht="15.75">
      <c r="A66" s="17" t="s">
        <v>216</v>
      </c>
      <c r="B66" s="18" t="s">
        <v>217</v>
      </c>
      <c r="C66" s="1" t="e">
        <f>VLOOKUP(A66,Мандатная!$A$16:$H$90,3,FALSE)</f>
        <v>#N/A</v>
      </c>
      <c r="D66" s="1" t="e">
        <f>VLOOKUP(A66,Мандатная!$A$16:$H$90,5,FALSE)</f>
        <v>#N/A</v>
      </c>
      <c r="E66" s="68">
        <v>0.0021122685185185185</v>
      </c>
      <c r="F66" s="82">
        <f>VLOOKUP(E66,ТабБег!$A$4:$B$875,2)</f>
        <v>212.666666666667</v>
      </c>
      <c r="G66" s="83">
        <f>RANK(F66,$F$9:$F$88,0)</f>
        <v>42</v>
      </c>
      <c r="H66" s="1"/>
      <c r="I66" s="1"/>
    </row>
    <row r="67" spans="1:9" s="16" customFormat="1" ht="15">
      <c r="A67" s="17" t="s">
        <v>220</v>
      </c>
      <c r="B67" s="56"/>
      <c r="C67" s="1" t="e">
        <f>VLOOKUP(A67,Мандатная!$A$16:$H$90,3,FALSE)</f>
        <v>#N/A</v>
      </c>
      <c r="D67" s="1" t="e">
        <f>VLOOKUP(A67,Мандатная!$A$16:$H$90,5,FALSE)</f>
        <v>#N/A</v>
      </c>
      <c r="E67" s="68">
        <v>0.127722222222222</v>
      </c>
      <c r="F67" s="82">
        <f>VLOOKUP(E67,ТабБег!$A$4:$B$875,2)</f>
        <v>0</v>
      </c>
      <c r="G67" s="83">
        <f>RANK(F67,$F$9:$F$88,0)</f>
        <v>44</v>
      </c>
      <c r="H67" s="1"/>
      <c r="I67" s="1"/>
    </row>
    <row r="68" spans="1:9" s="16" customFormat="1" ht="15">
      <c r="A68" s="85" t="s">
        <v>266</v>
      </c>
      <c r="B68" s="80"/>
      <c r="C68" s="86"/>
      <c r="D68" s="86"/>
      <c r="E68" s="93"/>
      <c r="F68" s="88"/>
      <c r="G68" s="89"/>
      <c r="H68" s="90">
        <f>SUM(F64:F67)</f>
        <v>212.666666666667</v>
      </c>
      <c r="I68" s="90">
        <f>RANK(H68,$H$13:$H$88,0)</f>
        <v>13</v>
      </c>
    </row>
    <row r="69" spans="1:9" s="16" customFormat="1" ht="15.75">
      <c r="A69" s="17" t="s">
        <v>221</v>
      </c>
      <c r="B69" s="38" t="s">
        <v>222</v>
      </c>
      <c r="C69" s="1" t="e">
        <f>VLOOKUP(A69,Мандатная!$A$16:$H$90,3,FALSE)</f>
        <v>#N/A</v>
      </c>
      <c r="D69" s="1" t="e">
        <f>VLOOKUP(A69,Мандатная!$A$16:$H$90,5,FALSE)</f>
        <v>#N/A</v>
      </c>
      <c r="E69" s="68">
        <v>0.0015578703703703703</v>
      </c>
      <c r="F69" s="82">
        <f>VLOOKUP(E69,ТабБег!$A$4:$B$875,2)</f>
        <v>931.166666666667</v>
      </c>
      <c r="G69" s="83">
        <f>RANK(F69,$F$9:$F$88,0)</f>
        <v>5</v>
      </c>
      <c r="H69" s="1"/>
      <c r="I69" s="1"/>
    </row>
    <row r="70" spans="1:9" s="16" customFormat="1" ht="15.75">
      <c r="A70" s="17" t="s">
        <v>226</v>
      </c>
      <c r="B70" s="38" t="s">
        <v>227</v>
      </c>
      <c r="C70" s="1" t="e">
        <f>VLOOKUP(A70,Мандатная!$A$16:$H$90,3,FALSE)</f>
        <v>#N/A</v>
      </c>
      <c r="D70" s="1" t="e">
        <f>VLOOKUP(A70,Мандатная!$A$16:$H$90,5,FALSE)</f>
        <v>#N/A</v>
      </c>
      <c r="E70" s="68">
        <v>0.0017511574074074074</v>
      </c>
      <c r="F70" s="82">
        <f>VLOOKUP(E70,ТабБег!$A$4:$B$875,2)</f>
        <v>680.666666666667</v>
      </c>
      <c r="G70" s="83">
        <f>RANK(F70,$F$9:$F$88,0)</f>
        <v>17</v>
      </c>
      <c r="H70" s="1"/>
      <c r="I70" s="1"/>
    </row>
    <row r="71" spans="1:9" s="16" customFormat="1" ht="15.75">
      <c r="A71" s="17" t="s">
        <v>230</v>
      </c>
      <c r="B71" s="18"/>
      <c r="C71" s="1" t="e">
        <f>VLOOKUP(A71,Мандатная!$A$16:$H$90,3,FALSE)</f>
        <v>#N/A</v>
      </c>
      <c r="D71" s="1" t="e">
        <f>VLOOKUP(A71,Мандатная!$A$16:$H$90,5,FALSE)</f>
        <v>#N/A</v>
      </c>
      <c r="E71" s="68">
        <v>0.0860555555555556</v>
      </c>
      <c r="F71" s="82">
        <f>VLOOKUP(E71,ТабБег!$A$4:$B$875,2)</f>
        <v>0</v>
      </c>
      <c r="G71" s="83">
        <f>RANK(F71,$F$9:$F$88,0)</f>
        <v>44</v>
      </c>
      <c r="H71" s="1"/>
      <c r="I71" s="1"/>
    </row>
    <row r="72" spans="1:9" s="16" customFormat="1" ht="15">
      <c r="A72" s="17" t="s">
        <v>231</v>
      </c>
      <c r="B72" s="36"/>
      <c r="C72" s="1" t="e">
        <f>VLOOKUP(A72,Мандатная!$A$16:$H$90,3,FALSE)</f>
        <v>#N/A</v>
      </c>
      <c r="D72" s="1" t="e">
        <f>VLOOKUP(A72,Мандатная!$A$16:$H$90,5,FALSE)</f>
        <v>#N/A</v>
      </c>
      <c r="E72" s="68">
        <v>0.127722222222222</v>
      </c>
      <c r="F72" s="82">
        <f>VLOOKUP(E72,ТабБег!$A$4:$B$875,2)</f>
        <v>0</v>
      </c>
      <c r="G72" s="83">
        <f>RANK(F72,$F$9:$F$88,0)</f>
        <v>44</v>
      </c>
      <c r="H72" s="1"/>
      <c r="I72" s="1"/>
    </row>
    <row r="73" spans="1:9" s="16" customFormat="1" ht="15">
      <c r="A73" s="85" t="s">
        <v>260</v>
      </c>
      <c r="B73" s="80"/>
      <c r="C73" s="86"/>
      <c r="D73" s="86"/>
      <c r="E73" s="93"/>
      <c r="F73" s="88"/>
      <c r="G73" s="89"/>
      <c r="H73" s="90">
        <f>SUM(F69:F72)</f>
        <v>1611.833333333334</v>
      </c>
      <c r="I73" s="90">
        <f>RANK(H73,$H$13:$H$88,0)</f>
        <v>9</v>
      </c>
    </row>
    <row r="74" spans="1:9" s="16" customFormat="1" ht="15.75">
      <c r="A74" s="17" t="s">
        <v>232</v>
      </c>
      <c r="B74" s="38"/>
      <c r="C74" s="1" t="e">
        <f>VLOOKUP(A74,Мандатная!$A$16:$H$90,3,FALSE)</f>
        <v>#N/A</v>
      </c>
      <c r="D74" s="1" t="e">
        <f>VLOOKUP(A74,Мандатная!$A$16:$H$90,5,FALSE)</f>
        <v>#N/A</v>
      </c>
      <c r="E74" s="68">
        <v>0.002722222222222222</v>
      </c>
      <c r="F74" s="82">
        <f>VLOOKUP(E74,ТабБег!$A$4:$B$875,2)</f>
        <v>0</v>
      </c>
      <c r="G74" s="83">
        <f>RANK(F74,$F$9:$F$88,0)</f>
        <v>44</v>
      </c>
      <c r="H74" s="1"/>
      <c r="I74" s="1"/>
    </row>
    <row r="75" spans="1:9" s="16" customFormat="1" ht="15.75">
      <c r="A75" s="17" t="s">
        <v>233</v>
      </c>
      <c r="B75" s="38"/>
      <c r="C75" s="1" t="e">
        <f>VLOOKUP(A75,Мандатная!$A$16:$H$90,3,FALSE)</f>
        <v>#N/A</v>
      </c>
      <c r="D75" s="1" t="e">
        <f>VLOOKUP(A75,Мандатная!$A$16:$H$90,5,FALSE)</f>
        <v>#N/A</v>
      </c>
      <c r="E75" s="68">
        <v>0.0443888888888889</v>
      </c>
      <c r="F75" s="82">
        <f>VLOOKUP(E75,ТабБег!$A$4:$B$875,2)</f>
        <v>0</v>
      </c>
      <c r="G75" s="83">
        <f>RANK(F75,$F$9:$F$88,0)</f>
        <v>44</v>
      </c>
      <c r="H75" s="1"/>
      <c r="I75" s="1"/>
    </row>
    <row r="76" spans="1:9" s="16" customFormat="1" ht="15">
      <c r="A76" s="17" t="s">
        <v>234</v>
      </c>
      <c r="B76" s="36"/>
      <c r="C76" s="1" t="e">
        <f>VLOOKUP(A76,Мандатная!$A$16:$H$90,3,FALSE)</f>
        <v>#N/A</v>
      </c>
      <c r="D76" s="1" t="e">
        <f>VLOOKUP(A76,Мандатная!$A$16:$H$90,5,FALSE)</f>
        <v>#N/A</v>
      </c>
      <c r="E76" s="68">
        <v>0.0860555555555556</v>
      </c>
      <c r="F76" s="82">
        <f>VLOOKUP(E76,ТабБег!$A$4:$B$875,2)</f>
        <v>0</v>
      </c>
      <c r="G76" s="83">
        <f>RANK(F76,$F$9:$F$88,0)</f>
        <v>44</v>
      </c>
      <c r="H76" s="1"/>
      <c r="I76" s="1"/>
    </row>
    <row r="77" spans="1:9" s="96" customFormat="1" ht="12.75">
      <c r="A77" s="17" t="s">
        <v>235</v>
      </c>
      <c r="B77"/>
      <c r="C77" s="1" t="e">
        <f>VLOOKUP(A77,Мандатная!$A$16:$H$90,3,FALSE)</f>
        <v>#N/A</v>
      </c>
      <c r="D77" s="1" t="e">
        <f>VLOOKUP(A77,Мандатная!$A$16:$H$90,5,FALSE)</f>
        <v>#N/A</v>
      </c>
      <c r="E77" s="68">
        <v>0.127722222222222</v>
      </c>
      <c r="F77" s="82">
        <f>VLOOKUP(E77,ТабБег!$A$4:$B$875,2)</f>
        <v>0</v>
      </c>
      <c r="G77" s="83">
        <f>RANK(F77,$F$9:$F$88,0)</f>
        <v>44</v>
      </c>
      <c r="H77" s="1"/>
      <c r="I77" s="1"/>
    </row>
    <row r="78" spans="1:9" s="96" customFormat="1" ht="15">
      <c r="A78" s="85" t="s">
        <v>261</v>
      </c>
      <c r="B78" s="74"/>
      <c r="C78" s="86"/>
      <c r="D78" s="86"/>
      <c r="E78" s="93"/>
      <c r="F78" s="88"/>
      <c r="G78" s="89"/>
      <c r="H78" s="90">
        <f>SUM(F74:F77)</f>
        <v>0</v>
      </c>
      <c r="I78" s="90">
        <f>RANK(H78,$H$13:$H$88,0)</f>
        <v>14</v>
      </c>
    </row>
    <row r="79" spans="1:7" ht="15">
      <c r="A79" s="17" t="s">
        <v>236</v>
      </c>
      <c r="B79" s="63"/>
      <c r="E79" s="68">
        <v>0.002722222222222222</v>
      </c>
      <c r="F79" s="82">
        <f>VLOOKUP(E79,ТабБег!$A$4:$B$875,2)</f>
        <v>0</v>
      </c>
      <c r="G79" s="83">
        <f>RANK(F79,$F$9:$F$80,0)</f>
        <v>44</v>
      </c>
    </row>
    <row r="80" spans="1:5" ht="12.75">
      <c r="A80" s="17"/>
      <c r="E80" s="68">
        <v>0.0443888888888889</v>
      </c>
    </row>
    <row r="81" spans="1:5" ht="12.75">
      <c r="A81" s="17"/>
      <c r="E81" s="68">
        <v>0.0860555555555556</v>
      </c>
    </row>
    <row r="82" spans="1:5" ht="12.75">
      <c r="A82" s="17"/>
      <c r="E82" s="68">
        <v>0.127722222222222</v>
      </c>
    </row>
    <row r="83" spans="1:9" ht="15">
      <c r="A83" s="85" t="s">
        <v>262</v>
      </c>
      <c r="B83" s="74"/>
      <c r="C83" s="86"/>
      <c r="D83" s="86"/>
      <c r="E83" s="93"/>
      <c r="F83" s="88"/>
      <c r="G83" s="89"/>
      <c r="H83" s="90">
        <f>SUM(F79:F82)</f>
        <v>0</v>
      </c>
      <c r="I83" s="90">
        <f>RANK(H83,$H$13:$H$88,0)</f>
        <v>14</v>
      </c>
    </row>
  </sheetData>
  <sheetProtection selectLockedCells="1" selectUnlockedCells="1"/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H2:I2"/>
    <mergeCell ref="A3:I3"/>
    <mergeCell ref="A4:I4"/>
    <mergeCell ref="A5:I5"/>
    <mergeCell ref="A6:I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scale="93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SheetLayoutView="100" zoomScalePageLayoutView="0" workbookViewId="0" topLeftCell="A40">
      <selection activeCell="M43" sqref="M43"/>
    </sheetView>
  </sheetViews>
  <sheetFormatPr defaultColWidth="9.00390625" defaultRowHeight="12.75"/>
  <cols>
    <col min="1" max="1" width="6.875" style="97" customWidth="1"/>
    <col min="2" max="2" width="15.875" style="0" customWidth="1"/>
    <col min="3" max="3" width="0" style="0" hidden="1" customWidth="1"/>
    <col min="4" max="4" width="27.875" style="0" customWidth="1"/>
    <col min="5" max="5" width="8.875" style="0" customWidth="1"/>
    <col min="7" max="7" width="10.375" style="0" customWidth="1"/>
    <col min="8" max="8" width="8.125" style="0" customWidth="1"/>
    <col min="9" max="9" width="9.75390625" style="0" customWidth="1"/>
    <col min="10" max="10" width="13.00390625" style="0" customWidth="1"/>
    <col min="11" max="11" width="7.625" style="0" customWidth="1"/>
    <col min="12" max="12" width="8.25390625" style="0" customWidth="1"/>
    <col min="13" max="13" width="9.75390625" style="0" customWidth="1"/>
    <col min="14" max="15" width="13.00390625" style="0" customWidth="1"/>
  </cols>
  <sheetData>
    <row r="1" spans="1:17" s="1" customFormat="1" ht="21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98"/>
      <c r="Q1" s="98"/>
    </row>
    <row r="2" spans="1:17" s="1" customFormat="1" ht="14.25" customHeight="1">
      <c r="A2" s="183"/>
      <c r="B2" s="183"/>
      <c r="C2" s="183"/>
      <c r="E2" s="49"/>
      <c r="M2" s="184"/>
      <c r="N2" s="184"/>
      <c r="O2" s="184"/>
      <c r="P2" s="99"/>
      <c r="Q2" s="99"/>
    </row>
    <row r="3" spans="1:17" s="1" customFormat="1" ht="15.75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98"/>
      <c r="Q3" s="98"/>
    </row>
    <row r="4" spans="3:11" s="1" customFormat="1" ht="10.5" customHeight="1">
      <c r="C4" s="164"/>
      <c r="D4" s="164"/>
      <c r="E4" s="164"/>
      <c r="F4" s="164"/>
      <c r="G4" s="164"/>
      <c r="H4" s="164"/>
      <c r="I4" s="164"/>
      <c r="J4" s="164"/>
      <c r="K4" s="164"/>
    </row>
    <row r="5" spans="1:17" s="1" customFormat="1" ht="15.75">
      <c r="A5" s="163" t="s">
        <v>268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98"/>
      <c r="Q5" s="98"/>
    </row>
    <row r="6" s="1" customFormat="1" ht="12.75">
      <c r="E6" s="49"/>
    </row>
    <row r="7" spans="1:17" s="1" customFormat="1" ht="15.75">
      <c r="A7" s="163" t="s">
        <v>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98"/>
      <c r="Q7" s="98"/>
    </row>
    <row r="9" spans="7:10" ht="12.75">
      <c r="G9" s="185" t="s">
        <v>269</v>
      </c>
      <c r="H9" s="185"/>
      <c r="I9" s="185"/>
      <c r="J9" s="185"/>
    </row>
    <row r="10" spans="1:15" ht="12.75" customHeight="1">
      <c r="A10" s="186" t="s">
        <v>270</v>
      </c>
      <c r="B10" s="187" t="s">
        <v>7</v>
      </c>
      <c r="C10" s="187" t="s">
        <v>8</v>
      </c>
      <c r="D10" s="186" t="s">
        <v>10</v>
      </c>
      <c r="E10" s="186" t="s">
        <v>271</v>
      </c>
      <c r="F10" s="186" t="s">
        <v>272</v>
      </c>
      <c r="G10" s="186" t="s">
        <v>273</v>
      </c>
      <c r="H10" s="186" t="s">
        <v>246</v>
      </c>
      <c r="I10" s="186" t="s">
        <v>247</v>
      </c>
      <c r="J10" s="186" t="s">
        <v>248</v>
      </c>
      <c r="K10" s="186" t="s">
        <v>274</v>
      </c>
      <c r="L10" s="186" t="s">
        <v>275</v>
      </c>
      <c r="M10" s="186" t="s">
        <v>246</v>
      </c>
      <c r="N10" s="186" t="s">
        <v>247</v>
      </c>
      <c r="O10" s="186" t="s">
        <v>248</v>
      </c>
    </row>
    <row r="11" spans="1:15" ht="23.25" customHeight="1">
      <c r="A11" s="186"/>
      <c r="B11" s="187"/>
      <c r="C11" s="187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</row>
    <row r="12" spans="1:13" ht="12.75">
      <c r="A12" s="17" t="s">
        <v>15</v>
      </c>
      <c r="B12" t="str">
        <f>VLOOKUP(A12,Мандатная!$A$16:$H$90,2,FALSE)</f>
        <v>Ткаченко</v>
      </c>
      <c r="C12" t="str">
        <f>VLOOKUP(A12,Мандатная!$A$16:$H$90,3,FALSE)</f>
        <v>Илья</v>
      </c>
      <c r="D12" t="str">
        <f>VLOOKUP(A12,Мандатная!$A$16:$H$90,5,FALSE)</f>
        <v>Новороссийск</v>
      </c>
      <c r="E12" s="101">
        <f>VLOOKUP(A12,Плав!$A$9:$F$78,6,FALSE)</f>
        <v>254</v>
      </c>
      <c r="F12" s="101">
        <f>VLOOKUP(A12,Стр!$A$9:$F$85,6,FALSE)</f>
        <v>0</v>
      </c>
      <c r="G12" s="101">
        <f>E12+F12</f>
        <v>254</v>
      </c>
      <c r="H12" s="101">
        <f>RANK(G12,$G$12:$G$96,0)</f>
        <v>44</v>
      </c>
      <c r="I12" s="101"/>
      <c r="J12" s="101"/>
      <c r="K12" s="101">
        <f>VLOOKUP(A12,Бег!$A$9:$F$83,6,FALSE)</f>
        <v>263.666666666667</v>
      </c>
      <c r="L12" s="101">
        <f>E12+F12+K12</f>
        <v>517.666666666667</v>
      </c>
      <c r="M12">
        <f>RANK(L12,$L$12:$L$83,0)</f>
        <v>43</v>
      </c>
    </row>
    <row r="13" spans="1:13" ht="12.75">
      <c r="A13" s="17" t="s">
        <v>21</v>
      </c>
      <c r="B13" t="str">
        <f>VLOOKUP(A13,Мандатная!$A$16:$H$90,2,FALSE)</f>
        <v>Мамаев</v>
      </c>
      <c r="C13" t="str">
        <f>VLOOKUP(A13,Мандатная!$A$16:$H$90,3,FALSE)</f>
        <v>Владимир</v>
      </c>
      <c r="D13">
        <f>VLOOKUP(A13,Мандатная!$A$16:$H$90,5,FALSE)</f>
        <v>0</v>
      </c>
      <c r="E13" s="101">
        <f>VLOOKUP(A13,Плав!$A$9:$F$78,6,FALSE)</f>
        <v>528</v>
      </c>
      <c r="F13" s="101">
        <f>VLOOKUP(A13,Стр!$A$9:$F$85,6,FALSE)</f>
        <v>0</v>
      </c>
      <c r="G13" s="101">
        <f>E13+F13</f>
        <v>528</v>
      </c>
      <c r="H13" s="101">
        <f>RANK(G13,$G$12:$G$96,0)</f>
        <v>38</v>
      </c>
      <c r="I13" s="101"/>
      <c r="J13" s="101"/>
      <c r="K13" s="101">
        <f>VLOOKUP(A13,Бег!$A$9:$F$83,6,FALSE)</f>
        <v>0</v>
      </c>
      <c r="L13" s="101">
        <f>E13+F13+K13</f>
        <v>528</v>
      </c>
      <c r="M13">
        <f>RANK(L13,$L$12:$L$83,0)</f>
        <v>42</v>
      </c>
    </row>
    <row r="14" spans="1:13" ht="12.75">
      <c r="A14" s="17" t="s">
        <v>26</v>
      </c>
      <c r="B14" t="str">
        <f>VLOOKUP(A14,Мандатная!$A$16:$H$90,2,FALSE)</f>
        <v>Горпиненко</v>
      </c>
      <c r="C14" t="str">
        <f>VLOOKUP(A14,Мандатная!$A$16:$H$90,3,FALSE)</f>
        <v>Данил</v>
      </c>
      <c r="E14" s="101">
        <f>VLOOKUP(A14,Плав!$A$9:$F$78,6,FALSE)</f>
        <v>0</v>
      </c>
      <c r="F14" s="101">
        <f>VLOOKUP(A14,Стр!$A$9:$F$85,6,FALSE)</f>
        <v>448</v>
      </c>
      <c r="G14" s="101">
        <f>E14+F14</f>
        <v>448</v>
      </c>
      <c r="H14" s="101">
        <f>RANK(G14,$G$12:$G$96,0)</f>
        <v>41</v>
      </c>
      <c r="I14" s="101"/>
      <c r="J14" s="101"/>
      <c r="K14" s="101">
        <f>VLOOKUP(A14,Бег!$A$9:$F$83,6,FALSE)</f>
        <v>395.666666666667</v>
      </c>
      <c r="L14" s="101">
        <f>E14+F14+K14</f>
        <v>843.666666666667</v>
      </c>
      <c r="M14">
        <f>RANK(L14,$L$12:$L$83,0)</f>
        <v>39</v>
      </c>
    </row>
    <row r="15" spans="1:13" ht="12.75">
      <c r="A15" s="17" t="s">
        <v>31</v>
      </c>
      <c r="B15" t="str">
        <f>VLOOKUP(A15,Мандатная!$A$16:$H$90,2,FALSE)</f>
        <v>Ермак</v>
      </c>
      <c r="C15" t="str">
        <f>VLOOKUP(A15,Мандатная!$A$16:$H$90,3,FALSE)</f>
        <v>Максим</v>
      </c>
      <c r="E15" s="101">
        <f>VLOOKUP(A15,Плав!$A$9:$F$78,6,FALSE)</f>
        <v>573</v>
      </c>
      <c r="F15" s="101">
        <f>VLOOKUP(A15,Стр!$A$9:$F$85,6,FALSE)</f>
        <v>0</v>
      </c>
      <c r="G15" s="101">
        <f>E15+F15</f>
        <v>573</v>
      </c>
      <c r="H15" s="101">
        <f>RANK(G15,$G$12:$G$96,0)</f>
        <v>36</v>
      </c>
      <c r="I15" s="101"/>
      <c r="J15" s="101"/>
      <c r="K15" s="101">
        <f>VLOOKUP(A15,Бег!$A$9:$F$83,6,FALSE)</f>
        <v>85.1666666666667</v>
      </c>
      <c r="L15" s="101">
        <f>E15+F15+K15</f>
        <v>658.1666666666667</v>
      </c>
      <c r="M15">
        <f>RANK(L15,$L$12:$L$83,0)</f>
        <v>41</v>
      </c>
    </row>
    <row r="16" spans="1:15" ht="15">
      <c r="A16" s="102" t="s">
        <v>249</v>
      </c>
      <c r="B16" s="103" t="s">
        <v>19</v>
      </c>
      <c r="C16" s="103"/>
      <c r="D16" s="103"/>
      <c r="E16" s="104"/>
      <c r="F16" s="104"/>
      <c r="G16" s="104"/>
      <c r="H16" s="104"/>
      <c r="I16" s="105">
        <f>SUM(G12:G15)</f>
        <v>1803</v>
      </c>
      <c r="J16" s="105">
        <f>RANK(I16,$I$16:$I$103,0)</f>
        <v>11</v>
      </c>
      <c r="K16" s="104"/>
      <c r="L16" s="104"/>
      <c r="M16" s="103"/>
      <c r="N16" s="105">
        <f>SUM(L12:L15)</f>
        <v>2547.500000000001</v>
      </c>
      <c r="O16" s="106">
        <f>RANK(N16,$N$16:$N$103,0)</f>
        <v>11</v>
      </c>
    </row>
    <row r="17" spans="1:13" ht="12.75">
      <c r="A17" s="17" t="s">
        <v>36</v>
      </c>
      <c r="B17" t="str">
        <f>VLOOKUP(A17,Мандатная!$A$16:$H$90,2,FALSE)</f>
        <v>Бавыкин</v>
      </c>
      <c r="C17" t="str">
        <f>VLOOKUP(A17,Мандатная!$A$16:$H$90,3,FALSE)</f>
        <v>Дмитрий</v>
      </c>
      <c r="D17" t="str">
        <f>VLOOKUP(A17,Мандатная!$A$16:$H$90,5,FALSE)</f>
        <v>Воронеж</v>
      </c>
      <c r="E17" s="101">
        <f>VLOOKUP(A17,Плав!$A$9:$F$45,6,FALSE)</f>
        <v>900</v>
      </c>
      <c r="F17" s="101">
        <f>VLOOKUP(A17,Стр!$A$9:$F$85,6,FALSE)</f>
        <v>544</v>
      </c>
      <c r="G17" s="101">
        <f>E17+F17</f>
        <v>1444</v>
      </c>
      <c r="H17" s="101">
        <f>RANK(G17,$G$12:$G$96,0)</f>
        <v>16</v>
      </c>
      <c r="I17" s="101"/>
      <c r="J17" s="101"/>
      <c r="K17" s="101">
        <f>VLOOKUP(A17,Бег!$A$9:$F$83,6,FALSE)</f>
        <v>575.666666666667</v>
      </c>
      <c r="L17" s="101">
        <f>E17+F17+K17</f>
        <v>2019.666666666667</v>
      </c>
      <c r="M17">
        <f>RANK(L17,$L$12:$L$84,0)</f>
        <v>18</v>
      </c>
    </row>
    <row r="18" spans="1:13" ht="12.75">
      <c r="A18" s="17" t="s">
        <v>42</v>
      </c>
      <c r="B18" t="str">
        <f>VLOOKUP(A18,Мандатная!$A$16:$H$90,2,FALSE)</f>
        <v>Кретов</v>
      </c>
      <c r="C18" t="str">
        <f>VLOOKUP(A18,Мандатная!$A$16:$H$90,3,FALSE)</f>
        <v>Александр</v>
      </c>
      <c r="D18">
        <f>VLOOKUP(A18,Мандатная!$A$16:$H$90,5,FALSE)</f>
        <v>0</v>
      </c>
      <c r="E18" s="101">
        <f>VLOOKUP(A18,Плав!$A$9:$F$45,6,FALSE)</f>
        <v>797</v>
      </c>
      <c r="F18" s="101">
        <f>VLOOKUP(A18,Стр!$A$9:$F$85,6,FALSE)</f>
        <v>664</v>
      </c>
      <c r="G18" s="101">
        <f>E18+F18</f>
        <v>1461</v>
      </c>
      <c r="H18" s="101">
        <f>RANK(G18,$G$12:$G$96,0)</f>
        <v>15</v>
      </c>
      <c r="I18" s="101"/>
      <c r="J18" s="101"/>
      <c r="K18" s="101">
        <f>VLOOKUP(A18,Бег!$A$9:$F$83,6,FALSE)</f>
        <v>650.666666666667</v>
      </c>
      <c r="L18" s="101">
        <f>E18+F18+K18</f>
        <v>2111.666666666667</v>
      </c>
      <c r="M18">
        <f>RANK(L18,$L$12:$L$84,0)</f>
        <v>16</v>
      </c>
    </row>
    <row r="19" spans="1:13" ht="12.75">
      <c r="A19" s="17" t="s">
        <v>47</v>
      </c>
      <c r="B19" t="str">
        <f>VLOOKUP(A19,Мандатная!$A$16:$H$90,2,FALSE)</f>
        <v>Малышев</v>
      </c>
      <c r="C19" t="str">
        <f>VLOOKUP(A19,Мандатная!$A$16:$H$90,3,FALSE)</f>
        <v>Максим</v>
      </c>
      <c r="D19">
        <f>VLOOKUP(A19,Мандатная!$A$16:$H$90,5,FALSE)</f>
        <v>0</v>
      </c>
      <c r="E19" s="101">
        <f>VLOOKUP(A19,Плав!$A$9:$F$45,6,FALSE)</f>
        <v>621</v>
      </c>
      <c r="F19" s="101">
        <f>VLOOKUP(A19,Стр!$A$9:$F$85,6,FALSE)</f>
        <v>592</v>
      </c>
      <c r="G19" s="101">
        <f>E19+F19</f>
        <v>1213</v>
      </c>
      <c r="H19" s="101">
        <f>RANK(G19,$G$12:$G$96,0)</f>
        <v>21</v>
      </c>
      <c r="I19" s="101"/>
      <c r="J19" s="101"/>
      <c r="K19" s="101">
        <f>VLOOKUP(A19,Бег!$A$9:$F$83,6,FALSE)</f>
        <v>655.166666666667</v>
      </c>
      <c r="L19" s="101">
        <f>E19+F19+K19</f>
        <v>1868.166666666667</v>
      </c>
      <c r="M19">
        <f>RANK(L19,$L$12:$L$84,0)</f>
        <v>21</v>
      </c>
    </row>
    <row r="20" spans="1:13" ht="12.75">
      <c r="A20" s="17" t="s">
        <v>51</v>
      </c>
      <c r="B20" t="str">
        <f>VLOOKUP(A20,Мандатная!$A$16:$H$90,2,FALSE)</f>
        <v>Лещев</v>
      </c>
      <c r="C20" t="str">
        <f>VLOOKUP(A20,Мандатная!$A$16:$H$90,3,FALSE)</f>
        <v>Артемий</v>
      </c>
      <c r="D20">
        <f>VLOOKUP(A20,Мандатная!$A$16:$H$90,5,FALSE)</f>
        <v>0</v>
      </c>
      <c r="E20" s="101">
        <f>VLOOKUP(A20,Плав!$A$9:$F$45,6,FALSE)</f>
        <v>776</v>
      </c>
      <c r="F20" s="101">
        <f>VLOOKUP(A20,Стр!$A$9:$F$85,6,FALSE)</f>
        <v>0</v>
      </c>
      <c r="G20" s="101">
        <f>E20+F20</f>
        <v>776</v>
      </c>
      <c r="H20" s="101">
        <f>RANK(G20,$G$12:$G$96,0)</f>
        <v>35</v>
      </c>
      <c r="I20" s="101"/>
      <c r="J20" s="101"/>
      <c r="K20" s="101">
        <f>VLOOKUP(A20,Бег!$A$9:$F$83,6,FALSE)</f>
        <v>520.166666666667</v>
      </c>
      <c r="L20" s="101">
        <f>E20+F20+K20</f>
        <v>1296.166666666667</v>
      </c>
      <c r="M20">
        <f>RANK(L20,$L$12:$L$84,0)</f>
        <v>34</v>
      </c>
    </row>
    <row r="21" spans="1:15" ht="15">
      <c r="A21" s="102" t="s">
        <v>250</v>
      </c>
      <c r="B21" s="103" t="s">
        <v>40</v>
      </c>
      <c r="C21" s="103"/>
      <c r="D21" s="103"/>
      <c r="E21" s="104"/>
      <c r="F21" s="104"/>
      <c r="G21" s="104"/>
      <c r="H21" s="104"/>
      <c r="I21" s="105">
        <f>SUM(G17:G20)</f>
        <v>4894</v>
      </c>
      <c r="J21" s="105">
        <f>RANK(I21,$I$16:$I$103,0)</f>
        <v>6</v>
      </c>
      <c r="K21" s="104"/>
      <c r="L21" s="104"/>
      <c r="M21" s="103"/>
      <c r="N21" s="105">
        <f>SUM(L17:L20)</f>
        <v>7295.666666666668</v>
      </c>
      <c r="O21" s="106">
        <f>RANK(N21,$N$16:$N$103,0)</f>
        <v>7</v>
      </c>
    </row>
    <row r="22" spans="1:13" ht="12.75">
      <c r="A22" s="17" t="s">
        <v>56</v>
      </c>
      <c r="B22" t="str">
        <f>VLOOKUP(A22,Мандатная!$A$16:$H$90,2,FALSE)</f>
        <v>Лежнёв</v>
      </c>
      <c r="C22" t="str">
        <f>VLOOKUP(A22,Мандатная!$A$16:$H$90,3,FALSE)</f>
        <v>Дмитрий</v>
      </c>
      <c r="D22" t="str">
        <f>VLOOKUP(A22,Мандатная!$A$16:$H$90,5,FALSE)</f>
        <v>Астрахань-1</v>
      </c>
      <c r="E22" s="101">
        <f>VLOOKUP(A22,Плав!$A$9:$F$45,6,FALSE)</f>
        <v>997</v>
      </c>
      <c r="F22" s="101">
        <f>VLOOKUP(A22,Стр!$A$9:$F$85,6,FALSE)</f>
        <v>760</v>
      </c>
      <c r="G22" s="101">
        <f>E22+F22</f>
        <v>1757</v>
      </c>
      <c r="H22" s="101">
        <f>RANK(G22,$G$12:$G$96,0)</f>
        <v>7</v>
      </c>
      <c r="I22" s="101"/>
      <c r="J22" s="101"/>
      <c r="K22" s="101">
        <f>VLOOKUP(A22,Бег!$A$9:$F$83,6,FALSE)</f>
        <v>512.666666666667</v>
      </c>
      <c r="L22" s="101">
        <f>E22+F22+K22</f>
        <v>2269.666666666667</v>
      </c>
      <c r="M22">
        <f>RANK(L22,$L$12:$L$84,0)</f>
        <v>12</v>
      </c>
    </row>
    <row r="23" spans="1:13" ht="12.75">
      <c r="A23" s="17" t="s">
        <v>61</v>
      </c>
      <c r="B23" t="str">
        <f>VLOOKUP(A23,Мандатная!$A$16:$H$90,2,FALSE)</f>
        <v>Смыгин</v>
      </c>
      <c r="C23" t="str">
        <f>VLOOKUP(A23,Мандатная!$A$16:$H$90,3,FALSE)</f>
        <v>Михаил</v>
      </c>
      <c r="D23">
        <f>VLOOKUP(A23,Мандатная!$A$16:$H$90,5,FALSE)</f>
        <v>0</v>
      </c>
      <c r="E23" s="101">
        <f>VLOOKUP(A23,Плав!$A$9:$F$45,6,FALSE)</f>
        <v>876</v>
      </c>
      <c r="F23" s="101">
        <f>VLOOKUP(A23,Стр!$A$9:$F$85,6,FALSE)</f>
        <v>64</v>
      </c>
      <c r="G23" s="101">
        <f>E23+F23</f>
        <v>940</v>
      </c>
      <c r="H23" s="101">
        <f>RANK(G23,$G$12:$G$96,0)</f>
        <v>30</v>
      </c>
      <c r="I23" s="101"/>
      <c r="J23" s="101"/>
      <c r="K23" s="101">
        <f>VLOOKUP(A23,Бег!$A$9:$F$83,6,FALSE)</f>
        <v>463.166666666667</v>
      </c>
      <c r="L23" s="101">
        <f>E23+F23+K23</f>
        <v>1403.166666666667</v>
      </c>
      <c r="M23">
        <f>RANK(L23,$L$12:$L$84,0)</f>
        <v>32</v>
      </c>
    </row>
    <row r="24" spans="1:13" ht="12.75">
      <c r="A24" s="17" t="s">
        <v>66</v>
      </c>
      <c r="B24" t="str">
        <f>VLOOKUP(A24,Мандатная!$A$16:$H$90,2,FALSE)</f>
        <v>Федотов</v>
      </c>
      <c r="C24" t="str">
        <f>VLOOKUP(A24,Мандатная!$A$16:$H$90,3,FALSE)</f>
        <v>Дмитрий</v>
      </c>
      <c r="E24" s="101">
        <f>VLOOKUP(A24,Плав!$A$9:$F$45,6,FALSE)</f>
        <v>423</v>
      </c>
      <c r="F24" s="101">
        <f>VLOOKUP(A24,Стр!$A$9:$F$85,6,FALSE)</f>
        <v>760</v>
      </c>
      <c r="G24" s="101">
        <f>E24+F24</f>
        <v>1183</v>
      </c>
      <c r="H24" s="101">
        <f>RANK(G24,$G$12:$G$96,0)</f>
        <v>25</v>
      </c>
      <c r="I24" s="101"/>
      <c r="J24" s="101"/>
      <c r="K24" s="101">
        <f>VLOOKUP(A24,Бег!$A$9:$F$83,6,FALSE)</f>
        <v>803.666666666667</v>
      </c>
      <c r="L24" s="101">
        <f>E24+F24+K24</f>
        <v>1986.666666666667</v>
      </c>
      <c r="M24">
        <f>RANK(L24,$L$12:$L$84,0)</f>
        <v>19</v>
      </c>
    </row>
    <row r="25" spans="1:13" ht="12.75">
      <c r="A25" s="17" t="s">
        <v>69</v>
      </c>
      <c r="B25" t="str">
        <f>VLOOKUP(A25,Мандатная!$A$16:$H$90,2,FALSE)</f>
        <v>Зевин</v>
      </c>
      <c r="C25" t="str">
        <f>VLOOKUP(A25,Мандатная!$A$16:$H$90,3,FALSE)</f>
        <v>Владимир</v>
      </c>
      <c r="E25" s="101">
        <f>VLOOKUP(A25,Плав!$A$9:$F$45,6,FALSE)</f>
        <v>789</v>
      </c>
      <c r="F25" s="101">
        <f>VLOOKUP(A25,Стр!$A$9:$F$85,6,FALSE)</f>
        <v>592</v>
      </c>
      <c r="G25" s="101">
        <f>E25+F25</f>
        <v>1381</v>
      </c>
      <c r="H25" s="101">
        <f>RANK(G25,$G$12:$G$96,0)</f>
        <v>18</v>
      </c>
      <c r="I25" s="101"/>
      <c r="J25" s="101"/>
      <c r="K25" s="101">
        <f>VLOOKUP(A25,Бег!$A$9:$F$83,6,FALSE)</f>
        <v>524.666666666667</v>
      </c>
      <c r="L25" s="101">
        <f>E25+F25+K25</f>
        <v>1905.666666666667</v>
      </c>
      <c r="M25">
        <f>RANK(L25,$L$12:$L$84,0)</f>
        <v>20</v>
      </c>
    </row>
    <row r="26" spans="1:15" ht="15">
      <c r="A26" s="102" t="s">
        <v>251</v>
      </c>
      <c r="B26" s="103" t="s">
        <v>59</v>
      </c>
      <c r="C26" s="103"/>
      <c r="D26" s="103"/>
      <c r="E26" s="104"/>
      <c r="F26" s="104"/>
      <c r="G26" s="104"/>
      <c r="H26" s="104"/>
      <c r="I26" s="105">
        <f>SUM(G22:G25)</f>
        <v>5261</v>
      </c>
      <c r="J26" s="105">
        <f>RANK(I26,$I$16:$I$103,0)</f>
        <v>5</v>
      </c>
      <c r="K26" s="104"/>
      <c r="L26" s="104"/>
      <c r="M26" s="103"/>
      <c r="N26" s="105">
        <f>SUM(L22:L25)</f>
        <v>7565.166666666668</v>
      </c>
      <c r="O26" s="106">
        <f>RANK(N26,$N$16:$N$103,0)</f>
        <v>6</v>
      </c>
    </row>
    <row r="27" spans="1:15" ht="12.75">
      <c r="A27" s="17" t="s">
        <v>75</v>
      </c>
      <c r="B27" s="107" t="str">
        <f>VLOOKUP(A27,Мандатная!$A$16:$H$90,2,FALSE)</f>
        <v>Филимонов </v>
      </c>
      <c r="C27" s="107" t="str">
        <f>VLOOKUP(A27,Мандатная!$A$16:$H$90,3,FALSE)</f>
        <v>Даниил</v>
      </c>
      <c r="D27" s="107" t="str">
        <f>VLOOKUP(A27,Мандатная!$A$16:$H$90,5,FALSE)</f>
        <v>Астрахань-2</v>
      </c>
      <c r="E27" s="108">
        <f>VLOOKUP(A27,Плав!$A$9:$F$45,6,FALSE)</f>
        <v>917</v>
      </c>
      <c r="F27" s="101">
        <f>VLOOKUP(A27,Стр!$A$9:$F$85,6,FALSE)</f>
        <v>0</v>
      </c>
      <c r="G27" s="108">
        <f>E27+F27</f>
        <v>917</v>
      </c>
      <c r="H27" s="101">
        <f>RANK(G27,$G$12:$G$96,0)</f>
        <v>32</v>
      </c>
      <c r="I27" s="108"/>
      <c r="J27" s="108"/>
      <c r="K27" s="101">
        <f>VLOOKUP(A27,Бег!$A$9:$F$83,6,FALSE)</f>
        <v>374.666666666667</v>
      </c>
      <c r="L27" s="108">
        <f>E27+F27+K27</f>
        <v>1291.666666666667</v>
      </c>
      <c r="M27">
        <f>RANK(L27,$L$12:$L$84,0)</f>
        <v>35</v>
      </c>
      <c r="N27" s="107"/>
      <c r="O27" s="107"/>
    </row>
    <row r="28" spans="1:13" ht="12.75">
      <c r="A28" s="17" t="s">
        <v>81</v>
      </c>
      <c r="B28" t="str">
        <f>VLOOKUP(A28,Мандатная!$A$16:$H$90,2,FALSE)</f>
        <v>Бровин </v>
      </c>
      <c r="C28" t="str">
        <f>VLOOKUP(A28,Мандатная!$A$16:$H$90,3,FALSE)</f>
        <v>Юрий </v>
      </c>
      <c r="D28">
        <f>VLOOKUP(A28,Мандатная!$A$16:$H$90,5,FALSE)</f>
        <v>0</v>
      </c>
      <c r="E28" s="101">
        <f>VLOOKUP(A28,Плав!$A$9:$F$45,6,FALSE)</f>
        <v>459</v>
      </c>
      <c r="F28" s="101">
        <f>VLOOKUP(A28,Стр!$A$9:$F$85,6,FALSE)</f>
        <v>0</v>
      </c>
      <c r="G28" s="101">
        <f>E28+F28</f>
        <v>459</v>
      </c>
      <c r="H28" s="101">
        <f>RANK(G28,$G$12:$G$96,0)</f>
        <v>40</v>
      </c>
      <c r="I28" s="101"/>
      <c r="J28" s="101"/>
      <c r="K28" s="101">
        <f>VLOOKUP(A28,Бег!$A$9:$F$83,6,FALSE)</f>
        <v>545.666666666667</v>
      </c>
      <c r="L28" s="101">
        <f>E28+F28+K28</f>
        <v>1004.666666666667</v>
      </c>
      <c r="M28">
        <f>RANK(L28,$L$12:$L$84,0)</f>
        <v>37</v>
      </c>
    </row>
    <row r="29" spans="1:13" ht="12.75">
      <c r="A29" s="17" t="s">
        <v>86</v>
      </c>
      <c r="B29" t="str">
        <f>VLOOKUP(A29,Мандатная!$A$16:$H$90,2,FALSE)</f>
        <v>Досмухамбетов </v>
      </c>
      <c r="C29" t="str">
        <f>VLOOKUP(A29,Мандатная!$A$16:$H$90,3,FALSE)</f>
        <v>Тимерхан</v>
      </c>
      <c r="E29" s="101">
        <f>VLOOKUP(A29,Плав!$A$9:$F$45,6,FALSE)</f>
        <v>539</v>
      </c>
      <c r="F29" s="101">
        <f>VLOOKUP(A29,Стр!$A$9:$F$85,6,FALSE)</f>
        <v>0</v>
      </c>
      <c r="G29" s="101">
        <f>E29+F29</f>
        <v>539</v>
      </c>
      <c r="H29" s="101">
        <f>RANK(G29,$G$12:$G$96,0)</f>
        <v>37</v>
      </c>
      <c r="I29" s="101"/>
      <c r="J29" s="101"/>
      <c r="K29" s="101">
        <f>VLOOKUP(A29,Бег!$A$9:$F$83,6,FALSE)</f>
        <v>695.666666666667</v>
      </c>
      <c r="L29" s="101">
        <f>E29+F29+K29</f>
        <v>1234.666666666667</v>
      </c>
      <c r="M29">
        <f>RANK(L29,$L$12:$L$84,0)</f>
        <v>36</v>
      </c>
    </row>
    <row r="30" spans="1:13" ht="12.75">
      <c r="A30" s="17" t="s">
        <v>91</v>
      </c>
      <c r="B30" t="str">
        <f>VLOOKUP(A30,Мандатная!$A$16:$H$90,2,FALSE)</f>
        <v>Смыгин</v>
      </c>
      <c r="C30" t="str">
        <f>VLOOKUP(A30,Мандатная!$A$16:$H$90,3,FALSE)</f>
        <v>Максим</v>
      </c>
      <c r="E30" s="101">
        <f>VLOOKUP(A30,Плав!$A$9:$F$45,6,FALSE)</f>
        <v>907</v>
      </c>
      <c r="F30" s="101">
        <f>VLOOKUP(A30,Стр!$A$9:$F$85,6,FALSE)</f>
        <v>280</v>
      </c>
      <c r="G30" s="101">
        <f>E30+F30</f>
        <v>1187</v>
      </c>
      <c r="H30" s="101">
        <f>RANK(G30,$G$12:$G$96,0)</f>
        <v>23</v>
      </c>
      <c r="I30" s="101"/>
      <c r="J30" s="101"/>
      <c r="K30" s="101">
        <f>VLOOKUP(A30,Бег!$A$9:$F$83,6,FALSE)</f>
        <v>379.166666666667</v>
      </c>
      <c r="L30" s="101">
        <f>E30+F30+K30</f>
        <v>1566.166666666667</v>
      </c>
      <c r="M30">
        <f>RANK(L30,$L$12:$L$84,0)</f>
        <v>27</v>
      </c>
    </row>
    <row r="31" spans="1:15" ht="15">
      <c r="A31" s="102" t="s">
        <v>252</v>
      </c>
      <c r="B31" s="103" t="s">
        <v>79</v>
      </c>
      <c r="C31" s="103"/>
      <c r="D31" s="103"/>
      <c r="E31" s="104"/>
      <c r="F31" s="104"/>
      <c r="G31" s="104"/>
      <c r="H31" s="104"/>
      <c r="I31" s="105">
        <f>SUM(G27:G30)</f>
        <v>3102</v>
      </c>
      <c r="J31" s="105">
        <f>RANK(I31,$I$16:$I$103,0)</f>
        <v>8</v>
      </c>
      <c r="K31" s="104"/>
      <c r="L31" s="104"/>
      <c r="M31" s="103"/>
      <c r="N31" s="105">
        <f>SUM(L27:L30)</f>
        <v>5097.166666666668</v>
      </c>
      <c r="O31" s="106">
        <f>RANK(N31,$N$16:$N$103,0)</f>
        <v>8</v>
      </c>
    </row>
    <row r="32" spans="1:13" ht="12.75">
      <c r="A32" s="17" t="s">
        <v>92</v>
      </c>
      <c r="B32" t="str">
        <f>VLOOKUP(A32,Мандатная!$A$16:$H$90,2,FALSE)</f>
        <v>Мозгалов </v>
      </c>
      <c r="C32" t="str">
        <f>VLOOKUP(A32,Мандатная!$A$16:$H$90,3,FALSE)</f>
        <v>Григорий</v>
      </c>
      <c r="D32" t="str">
        <f>VLOOKUP(A32,Мандатная!$A$16:$H$90,5,FALSE)</f>
        <v>Екатеринбург</v>
      </c>
      <c r="E32" s="101">
        <f>VLOOKUP(A32,Плав!$A$9:$F$45,6,FALSE)</f>
        <v>1028</v>
      </c>
      <c r="F32" s="101">
        <f>VLOOKUP(A32,Стр!$A$9:$F$85,6,FALSE)</f>
        <v>760</v>
      </c>
      <c r="G32" s="101">
        <f>E32+F32</f>
        <v>1788</v>
      </c>
      <c r="H32" s="101">
        <f>RANK(G32,$G$12:$G$96,0)</f>
        <v>6</v>
      </c>
      <c r="I32" s="101"/>
      <c r="J32" s="101"/>
      <c r="K32" s="101">
        <f>VLOOKUP(A32,Бег!$A$9:$F$83,6,FALSE)</f>
        <v>956.666666666667</v>
      </c>
      <c r="L32" s="101">
        <f>E32+F32+K32</f>
        <v>2744.666666666667</v>
      </c>
      <c r="M32">
        <f>RANK(L32,$L$12:$L$84,0)</f>
        <v>4</v>
      </c>
    </row>
    <row r="33" spans="1:13" ht="12.75">
      <c r="A33" s="17" t="s">
        <v>97</v>
      </c>
      <c r="B33" t="str">
        <f>VLOOKUP(A33,Мандатная!$A$16:$H$90,2,FALSE)</f>
        <v>Трушин </v>
      </c>
      <c r="C33" t="str">
        <f>VLOOKUP(A33,Мандатная!$A$16:$H$90,3,FALSE)</f>
        <v>Владимир</v>
      </c>
      <c r="D33">
        <f>VLOOKUP(A33,Мандатная!$A$16:$H$90,5,FALSE)</f>
        <v>0</v>
      </c>
      <c r="E33" s="101">
        <f>VLOOKUP(A33,Плав!$A$9:$F$45,6,FALSE)</f>
        <v>940</v>
      </c>
      <c r="F33" s="101">
        <f>VLOOKUP(A33,Стр!$A$9:$F$85,6,FALSE)</f>
        <v>808</v>
      </c>
      <c r="G33" s="101">
        <f>E33+F33</f>
        <v>1748</v>
      </c>
      <c r="H33" s="101">
        <f>RANK(G33,$G$12:$G$96,0)</f>
        <v>8</v>
      </c>
      <c r="I33" s="101"/>
      <c r="J33" s="101"/>
      <c r="K33" s="101">
        <f>VLOOKUP(A33,Бег!$A$9:$F$83,6,FALSE)</f>
        <v>865.166666666667</v>
      </c>
      <c r="L33" s="101">
        <f>E33+F33+K33</f>
        <v>2613.166666666667</v>
      </c>
      <c r="M33">
        <f>RANK(L33,$L$12:$L$84,0)</f>
        <v>6</v>
      </c>
    </row>
    <row r="34" spans="1:13" ht="12.75">
      <c r="A34" s="17" t="s">
        <v>101</v>
      </c>
      <c r="B34" t="str">
        <f>VLOOKUP(A34,Мандатная!$A$16:$H$90,2,FALSE)</f>
        <v>Флягин</v>
      </c>
      <c r="C34" t="str">
        <f>VLOOKUP(A34,Мандатная!$A$16:$H$90,3,FALSE)</f>
        <v> Даниил</v>
      </c>
      <c r="D34">
        <f>VLOOKUP(A34,Мандатная!$A$16:$H$90,5,FALSE)</f>
        <v>0</v>
      </c>
      <c r="E34" s="101">
        <f>VLOOKUP(A34,Плав!$A$9:$F$45,6,FALSE)</f>
        <v>941</v>
      </c>
      <c r="F34" s="101">
        <f>VLOOKUP(A34,Стр!$A$9:$F$85,6,FALSE)</f>
        <v>904</v>
      </c>
      <c r="G34" s="101">
        <f>E34+F34</f>
        <v>1845</v>
      </c>
      <c r="H34" s="101">
        <f>RANK(G34,$G$12:$G$96,0)</f>
        <v>5</v>
      </c>
      <c r="I34" s="101"/>
      <c r="J34" s="101"/>
      <c r="K34" s="101">
        <f>VLOOKUP(A34,Бег!$A$9:$F$83,6,FALSE)</f>
        <v>835.166666666667</v>
      </c>
      <c r="L34" s="101">
        <f>E34+F34+K34</f>
        <v>2680.166666666667</v>
      </c>
      <c r="M34">
        <f>RANK(L34,$L$12:$L$84,0)</f>
        <v>5</v>
      </c>
    </row>
    <row r="35" spans="1:13" ht="12.75">
      <c r="A35" s="17" t="s">
        <v>105</v>
      </c>
      <c r="B35" t="str">
        <f>VLOOKUP(A35,Мандатная!$A$16:$H$90,2,FALSE)</f>
        <v>Бондарев</v>
      </c>
      <c r="C35" t="str">
        <f>VLOOKUP(A35,Мандатная!$A$16:$H$90,3,FALSE)</f>
        <v> Николай</v>
      </c>
      <c r="E35" s="101">
        <f>VLOOKUP(A35,Плав!$A$9:$F$45,6,FALSE)</f>
        <v>1054</v>
      </c>
      <c r="F35" s="101">
        <f>VLOOKUP(A35,Стр!$A$9:$F$85,6,FALSE)</f>
        <v>880</v>
      </c>
      <c r="G35" s="101">
        <f>E35+F35</f>
        <v>1934</v>
      </c>
      <c r="H35" s="101">
        <f>RANK(G35,$G$12:$G$96,0)</f>
        <v>2</v>
      </c>
      <c r="I35" s="101"/>
      <c r="J35" s="101"/>
      <c r="K35" s="101">
        <f>VLOOKUP(A35,Бег!$A$9:$F$83,6,FALSE)</f>
        <v>943.166666666667</v>
      </c>
      <c r="L35" s="101">
        <f>E35+F35+K35</f>
        <v>2877.166666666667</v>
      </c>
      <c r="M35">
        <f>RANK(L35,$L$12:$L$84,0)</f>
        <v>2</v>
      </c>
    </row>
    <row r="36" spans="1:15" ht="15">
      <c r="A36" s="102" t="s">
        <v>253</v>
      </c>
      <c r="B36" s="103" t="s">
        <v>95</v>
      </c>
      <c r="C36" s="103"/>
      <c r="D36" s="103"/>
      <c r="E36" s="104"/>
      <c r="F36" s="104"/>
      <c r="G36" s="104"/>
      <c r="H36" s="104"/>
      <c r="I36" s="105">
        <f>SUM(G32:G35)</f>
        <v>7315</v>
      </c>
      <c r="J36" s="105">
        <f>RANK(I36,$I$16:$I$103,0)</f>
        <v>1</v>
      </c>
      <c r="K36" s="104"/>
      <c r="L36" s="104"/>
      <c r="M36" s="103"/>
      <c r="N36" s="105">
        <f>SUM(L32:L35)</f>
        <v>10915.166666666668</v>
      </c>
      <c r="O36" s="106">
        <f>RANK(N36,$N$16:$N$103,0)</f>
        <v>1</v>
      </c>
    </row>
    <row r="37" spans="1:13" ht="12.75">
      <c r="A37" s="17" t="s">
        <v>110</v>
      </c>
      <c r="B37" t="str">
        <f>VLOOKUP(A37,Мандатная!$A$16:$H$90,2,FALSE)</f>
        <v>Елизаров </v>
      </c>
      <c r="C37" t="str">
        <f>VLOOKUP(A37,Мандатная!$A$16:$H$90,3,FALSE)</f>
        <v>Иван</v>
      </c>
      <c r="D37" t="str">
        <f>VLOOKUP(A37,Мандатная!$A$16:$H$90,5,FALSE)</f>
        <v>Саратов</v>
      </c>
      <c r="E37" s="101">
        <f>VLOOKUP(A37,Плав!$A$9:$F$45,6,FALSE)</f>
        <v>902</v>
      </c>
      <c r="F37" s="101">
        <f>VLOOKUP(A37,Стр!$A$9:$F$85,6,FALSE)</f>
        <v>592</v>
      </c>
      <c r="G37" s="101">
        <f>E37+F37</f>
        <v>1494</v>
      </c>
      <c r="H37" s="101">
        <f>RANK(G37,$G$12:$G$96,0)</f>
        <v>13</v>
      </c>
      <c r="I37" s="101"/>
      <c r="J37" s="101"/>
      <c r="K37" s="101">
        <f>VLOOKUP(A37,Бег!$A$9:$F$83,6,FALSE)</f>
        <v>955.166666666667</v>
      </c>
      <c r="L37" s="101">
        <f>E37+F37+K37</f>
        <v>2449.166666666667</v>
      </c>
      <c r="M37">
        <f>RANK(L37,$L$12:$L$84,0)</f>
        <v>8</v>
      </c>
    </row>
    <row r="38" spans="1:13" ht="12.75">
      <c r="A38" s="17" t="s">
        <v>115</v>
      </c>
      <c r="B38" t="str">
        <f>VLOOKUP(A38,Мандатная!$A$16:$H$90,2,FALSE)</f>
        <v>Стрединин</v>
      </c>
      <c r="C38" t="str">
        <f>VLOOKUP(A38,Мандатная!$A$16:$H$90,3,FALSE)</f>
        <v>Дмитрий</v>
      </c>
      <c r="E38" s="101">
        <f>VLOOKUP(A38,Плав!$A$9:$F$45,6,FALSE)</f>
        <v>1013</v>
      </c>
      <c r="F38" s="101">
        <f>VLOOKUP(A38,Стр!$A$9:$F$85,6,FALSE)</f>
        <v>880</v>
      </c>
      <c r="G38" s="101">
        <f>E38+F38</f>
        <v>1893</v>
      </c>
      <c r="H38" s="101">
        <f>RANK(G38,$G$12:$G$96,0)</f>
        <v>3</v>
      </c>
      <c r="I38" s="101"/>
      <c r="J38" s="101"/>
      <c r="K38" s="101">
        <f>VLOOKUP(A38,Бег!$A$9:$F$83,6,FALSE)</f>
        <v>938.666666666667</v>
      </c>
      <c r="L38" s="101">
        <f>E38+F38+K38</f>
        <v>2831.666666666667</v>
      </c>
      <c r="M38">
        <f>RANK(L38,$L$12:$L$84,0)</f>
        <v>3</v>
      </c>
    </row>
    <row r="39" spans="1:13" ht="12.75">
      <c r="A39" s="17" t="s">
        <v>119</v>
      </c>
      <c r="B39" t="str">
        <f>VLOOKUP(A39,Мандатная!$A$16:$H$90,2,FALSE)</f>
        <v>Духов</v>
      </c>
      <c r="E39" s="101">
        <f>VLOOKUP(A39,Плав!$A$9:$F$45,6,FALSE)</f>
        <v>832</v>
      </c>
      <c r="F39" s="101">
        <f>VLOOKUP(A39,Стр!$A$9:$F$85,6,FALSE)</f>
        <v>640</v>
      </c>
      <c r="G39" s="101">
        <f>E39+F39</f>
        <v>1472</v>
      </c>
      <c r="H39" s="101">
        <f>RANK(G39,$G$12:$G$96,0)</f>
        <v>14</v>
      </c>
      <c r="I39" s="101"/>
      <c r="J39" s="101"/>
      <c r="K39" s="101">
        <f>VLOOKUP(A39,Бег!$A$9:$F$83,6,FALSE)</f>
        <v>812.666666666667</v>
      </c>
      <c r="L39" s="101">
        <f>E39+F39+K39</f>
        <v>2284.666666666667</v>
      </c>
      <c r="M39">
        <f>RANK(L39,$L$12:$L$84,0)</f>
        <v>11</v>
      </c>
    </row>
    <row r="40" spans="1:13" ht="12.75">
      <c r="A40" s="17" t="s">
        <v>122</v>
      </c>
      <c r="B40" t="str">
        <f>VLOOKUP(A40,Мандатная!$A$16:$H$90,2,FALSE)</f>
        <v>Семикин</v>
      </c>
      <c r="E40" s="101">
        <f>VLOOKUP(A40,Плав!$A$9:$F$45,6,FALSE)</f>
        <v>862</v>
      </c>
      <c r="F40" s="101">
        <f>VLOOKUP(A40,Стр!$A$9:$F$85,6,FALSE)</f>
        <v>664</v>
      </c>
      <c r="G40" s="101">
        <f>E40+F40</f>
        <v>1526</v>
      </c>
      <c r="H40" s="101">
        <f>RANK(G40,$G$12:$G$96,0)</f>
        <v>11</v>
      </c>
      <c r="I40" s="101"/>
      <c r="J40" s="101"/>
      <c r="K40" s="101">
        <f>VLOOKUP(A40,Бег!$A$9:$F$83,6,FALSE)</f>
        <v>728.666666666667</v>
      </c>
      <c r="L40" s="101">
        <f>E40+F40+K40</f>
        <v>2254.666666666667</v>
      </c>
      <c r="M40">
        <f>RANK(L40,$L$12:$L$84,0)</f>
        <v>13</v>
      </c>
    </row>
    <row r="41" spans="1:15" ht="15">
      <c r="A41" s="102" t="s">
        <v>254</v>
      </c>
      <c r="B41" s="103" t="s">
        <v>113</v>
      </c>
      <c r="C41" s="103"/>
      <c r="D41" s="103"/>
      <c r="E41" s="104"/>
      <c r="F41" s="104"/>
      <c r="G41" s="104"/>
      <c r="H41" s="104"/>
      <c r="I41" s="105">
        <f>SUM(G37:G40)</f>
        <v>6385</v>
      </c>
      <c r="J41" s="105">
        <f>RANK(I41,$I$16:$I$103,0)</f>
        <v>2</v>
      </c>
      <c r="K41" s="104"/>
      <c r="L41" s="104"/>
      <c r="M41" s="103"/>
      <c r="N41" s="105">
        <f>SUM(L37:L40)</f>
        <v>9820.166666666668</v>
      </c>
      <c r="O41" s="106">
        <f>RANK(N41,$N$16:$N$103,0)</f>
        <v>2</v>
      </c>
    </row>
    <row r="42" spans="1:13" ht="12.75">
      <c r="A42" s="17" t="s">
        <v>126</v>
      </c>
      <c r="B42" t="str">
        <f>VLOOKUP(A42,Мандатная!$A$16:$H$90,2,FALSE)</f>
        <v>Афонин</v>
      </c>
      <c r="D42" t="s">
        <v>128</v>
      </c>
      <c r="E42" s="101">
        <f>VLOOKUP(A42,Плав!$A$9:$F$45,6,FALSE)</f>
        <v>840</v>
      </c>
      <c r="F42" s="101">
        <f>VLOOKUP(A42,Стр!$A$9:$F$85,6,FALSE)</f>
        <v>544</v>
      </c>
      <c r="G42" s="101">
        <f>E42+F42</f>
        <v>1384</v>
      </c>
      <c r="H42" s="101">
        <f>RANK(G42,$G$12:$G$96,0)</f>
        <v>17</v>
      </c>
      <c r="I42" s="101"/>
      <c r="J42" s="101"/>
      <c r="K42" s="101">
        <f>VLOOKUP(A42,Бег!$A$9:$F$83,6,FALSE)</f>
        <v>734.666666666667</v>
      </c>
      <c r="L42" s="101">
        <f>E42+F42+K42</f>
        <v>2118.666666666667</v>
      </c>
      <c r="M42">
        <f>RANK(L42,$L$12:$L$84,0)</f>
        <v>15</v>
      </c>
    </row>
    <row r="43" spans="1:13" ht="12.75">
      <c r="A43" s="17" t="s">
        <v>132</v>
      </c>
      <c r="B43" t="str">
        <f>VLOOKUP(A43,Мандатная!$A$16:$H$90,2,FALSE)</f>
        <v>Хайдуков</v>
      </c>
      <c r="E43" s="101">
        <f>VLOOKUP(A43,Плав!$A$9:$F$45,6,FALSE)</f>
        <v>908</v>
      </c>
      <c r="F43" s="101">
        <f>VLOOKUP(A43,Стр!$A$9:$F$85,6,FALSE)</f>
        <v>976</v>
      </c>
      <c r="G43" s="101">
        <f>E43+F43</f>
        <v>1884</v>
      </c>
      <c r="H43" s="101">
        <f>RANK(G43,$G$12:$G$96,0)</f>
        <v>4</v>
      </c>
      <c r="I43" s="101"/>
      <c r="J43" s="101"/>
      <c r="K43" s="101">
        <f>VLOOKUP(A43,Бег!$A$9:$F$83,6,FALSE)</f>
        <v>673.166666666667</v>
      </c>
      <c r="L43" s="101">
        <f>E43+F43+K43</f>
        <v>2557.166666666667</v>
      </c>
      <c r="M43">
        <f>RANK(L43,$L$12:$L$84,0)</f>
        <v>7</v>
      </c>
    </row>
    <row r="44" spans="1:13" ht="12.75">
      <c r="A44" s="17" t="s">
        <v>138</v>
      </c>
      <c r="B44" t="str">
        <f>VLOOKUP(A44,Мандатная!$A$16:$H$90,2,FALSE)</f>
        <v>Гарифуллин</v>
      </c>
      <c r="E44" s="101">
        <f>VLOOKUP(A44,Плав!$A$9:$F$45,6,FALSE)</f>
        <v>496</v>
      </c>
      <c r="F44" s="101">
        <f>VLOOKUP(A44,Стр!$A$9:$F$85,6,FALSE)</f>
        <v>688</v>
      </c>
      <c r="G44" s="101">
        <f>E44+F44</f>
        <v>1184</v>
      </c>
      <c r="H44" s="101">
        <f>RANK(G44,$G$12:$G$96,0)</f>
        <v>24</v>
      </c>
      <c r="I44" s="101"/>
      <c r="J44" s="101"/>
      <c r="K44" s="101">
        <f>VLOOKUP(A44,Бег!$A$9:$F$83,6,FALSE)</f>
        <v>326.666666666667</v>
      </c>
      <c r="L44" s="101">
        <f>E44+F44+K44</f>
        <v>1510.666666666667</v>
      </c>
      <c r="M44">
        <f>RANK(L44,$L$12:$L$84,0)</f>
        <v>29</v>
      </c>
    </row>
    <row r="45" spans="1:13" ht="12.75">
      <c r="A45" s="17" t="s">
        <v>144</v>
      </c>
      <c r="B45" t="str">
        <f>VLOOKUP(A45,Мандатная!$A$16:$H$90,2,FALSE)</f>
        <v>Бобров</v>
      </c>
      <c r="E45" s="101">
        <f>VLOOKUP(A45,Плав!$A$9:$F$45,6,FALSE)</f>
        <v>775</v>
      </c>
      <c r="F45" s="101">
        <f>VLOOKUP(A45,Стр!$A$9:$F$85,6,FALSE)</f>
        <v>280</v>
      </c>
      <c r="G45" s="101">
        <f>E45+F45</f>
        <v>1055</v>
      </c>
      <c r="H45" s="101">
        <f>RANK(G45,$G$12:$G$96,0)</f>
        <v>26</v>
      </c>
      <c r="I45" s="101"/>
      <c r="J45" s="101"/>
      <c r="K45" s="101">
        <f>VLOOKUP(A45,Бег!$A$9:$F$83,6,FALSE)</f>
        <v>379.166666666667</v>
      </c>
      <c r="L45" s="101">
        <f>E45+F45+K45</f>
        <v>1434.166666666667</v>
      </c>
      <c r="M45">
        <f>RANK(L45,$L$12:$L$84,0)</f>
        <v>30</v>
      </c>
    </row>
    <row r="46" spans="1:15" ht="15">
      <c r="A46" s="102" t="s">
        <v>255</v>
      </c>
      <c r="B46" s="103" t="s">
        <v>128</v>
      </c>
      <c r="C46" s="103"/>
      <c r="D46" s="103"/>
      <c r="E46" s="104"/>
      <c r="F46" s="104"/>
      <c r="G46" s="104"/>
      <c r="H46" s="104"/>
      <c r="I46" s="105">
        <f>SUM(G42:G45)</f>
        <v>5507</v>
      </c>
      <c r="J46" s="105">
        <f>RANK(I46,$I$16:$I$103,0)</f>
        <v>3</v>
      </c>
      <c r="K46" s="104"/>
      <c r="L46" s="104"/>
      <c r="M46" s="103"/>
      <c r="N46" s="105">
        <f>SUM(L42:L45)</f>
        <v>7620.666666666668</v>
      </c>
      <c r="O46" s="106">
        <f>RANK(N46,$N$16:$N$103,0)</f>
        <v>5</v>
      </c>
    </row>
    <row r="47" spans="1:13" ht="12.75">
      <c r="A47" s="17" t="s">
        <v>149</v>
      </c>
      <c r="B47" t="str">
        <f>VLOOKUP(A47,Мандатная!$A$16:$H$90,2,FALSE)</f>
        <v>Анчиков</v>
      </c>
      <c r="D47" t="s">
        <v>151</v>
      </c>
      <c r="E47" s="101">
        <f>VLOOKUP(A47,Плав!$A$9:$F$45,6,FALSE)</f>
        <v>272</v>
      </c>
      <c r="F47" s="101">
        <f>VLOOKUP(A47,Стр!$A$9:$F$85,6,FALSE)</f>
        <v>0</v>
      </c>
      <c r="G47" s="101">
        <f>E47+F47</f>
        <v>272</v>
      </c>
      <c r="H47" s="101">
        <f>RANK(G47,$G$12:$G$96,0)</f>
        <v>43</v>
      </c>
      <c r="I47" s="101"/>
      <c r="J47" s="101"/>
      <c r="K47" s="101">
        <f>VLOOKUP(A47,Бег!$A$9:$F$83,6,FALSE)</f>
        <v>550.166666666667</v>
      </c>
      <c r="L47" s="101">
        <f>E47+F47+K47</f>
        <v>822.166666666667</v>
      </c>
      <c r="M47">
        <f>RANK(L47,$L$12:$L$84,0)</f>
        <v>40</v>
      </c>
    </row>
    <row r="48" spans="1:13" ht="12.75">
      <c r="A48" s="17" t="s">
        <v>153</v>
      </c>
      <c r="B48" t="str">
        <f>VLOOKUP(A48,Мандатная!$A$16:$H$90,2,FALSE)</f>
        <v>Переведенцев </v>
      </c>
      <c r="E48" s="101">
        <f>VLOOKUP(A48,Плав!$A$9:$F$45,6,FALSE)</f>
        <v>707</v>
      </c>
      <c r="F48" s="101">
        <f>VLOOKUP(A48,Стр!$A$9:$F$85,6,FALSE)</f>
        <v>328</v>
      </c>
      <c r="G48" s="101">
        <f>E48+F48</f>
        <v>1035</v>
      </c>
      <c r="H48" s="101">
        <f>RANK(G48,$G$12:$G$96,0)</f>
        <v>27</v>
      </c>
      <c r="I48" s="101"/>
      <c r="J48" s="101"/>
      <c r="K48" s="101">
        <f>VLOOKUP(A48,Бег!$A$9:$F$83,6,FALSE)</f>
        <v>517.166666666667</v>
      </c>
      <c r="L48" s="101">
        <f>E48+F48+K48</f>
        <v>1552.166666666667</v>
      </c>
      <c r="M48">
        <f>RANK(L48,$L$12:$L$84,0)</f>
        <v>28</v>
      </c>
    </row>
    <row r="49" spans="1:13" ht="12.75">
      <c r="A49" s="17" t="s">
        <v>155</v>
      </c>
      <c r="B49">
        <f>VLOOKUP(A49,Мандатная!$A$16:$H$90,2,FALSE)</f>
        <v>0</v>
      </c>
      <c r="E49" s="101">
        <f>VLOOKUP(A49,Плав!$A$9:$F$82,6,FALSE)</f>
        <v>0</v>
      </c>
      <c r="F49" s="101">
        <f>VLOOKUP(A49,Стр!$A$9:$F$85,6,FALSE)</f>
        <v>0</v>
      </c>
      <c r="G49" s="101">
        <f>E49+F49</f>
        <v>0</v>
      </c>
      <c r="H49" s="101">
        <f>RANK(G49,$G$12:$G$96,0)</f>
        <v>46</v>
      </c>
      <c r="I49" s="101"/>
      <c r="J49" s="101"/>
      <c r="K49" s="101">
        <f>VLOOKUP(A49,Бег!$A$9:$F$83,6,FALSE)</f>
        <v>0</v>
      </c>
      <c r="L49" s="101">
        <f>E49+F49+K49</f>
        <v>0</v>
      </c>
      <c r="M49">
        <f>RANK(L49,$L$12:$L$84,0)</f>
        <v>46</v>
      </c>
    </row>
    <row r="50" spans="1:13" ht="12.75">
      <c r="A50" s="17" t="s">
        <v>156</v>
      </c>
      <c r="B50">
        <f>VLOOKUP(A50,Мандатная!$A$16:$H$90,2,FALSE)</f>
        <v>0</v>
      </c>
      <c r="E50" s="101">
        <f>VLOOKUP(A50,Плав!$A$9:$F$82,6,FALSE)</f>
        <v>0</v>
      </c>
      <c r="F50" s="101">
        <f>VLOOKUP(A50,Стр!$A$9:$F$85,6,FALSE)</f>
        <v>0</v>
      </c>
      <c r="G50" s="101">
        <f>E50+F50</f>
        <v>0</v>
      </c>
      <c r="H50" s="101">
        <f>RANK(G50,$G$12:$G$96,0)</f>
        <v>46</v>
      </c>
      <c r="I50" s="101"/>
      <c r="J50" s="101"/>
      <c r="K50" s="101">
        <f>VLOOKUP(A50,Бег!$A$9:$F$83,6,FALSE)</f>
        <v>0</v>
      </c>
      <c r="L50" s="101">
        <f>E50+F50+K50</f>
        <v>0</v>
      </c>
      <c r="M50">
        <f>RANK(L50,$L$12:$L$84,0)</f>
        <v>46</v>
      </c>
    </row>
    <row r="51" spans="1:15" ht="15">
      <c r="A51" s="102" t="s">
        <v>256</v>
      </c>
      <c r="B51" s="103" t="s">
        <v>151</v>
      </c>
      <c r="C51" s="103"/>
      <c r="D51" s="103"/>
      <c r="E51" s="104"/>
      <c r="F51" s="104"/>
      <c r="G51" s="104"/>
      <c r="H51" s="104"/>
      <c r="I51" s="105">
        <f>SUM(G47:G50)</f>
        <v>1307</v>
      </c>
      <c r="J51" s="105">
        <f>RANK(I51,$I$16:$I$103,0)</f>
        <v>12</v>
      </c>
      <c r="K51" s="104"/>
      <c r="L51" s="104"/>
      <c r="M51" s="103"/>
      <c r="N51" s="105">
        <f>SUM(L47:L50)</f>
        <v>2374.333333333334</v>
      </c>
      <c r="O51" s="106">
        <f>RANK(N51,$N$16:$N$103,0)</f>
        <v>12</v>
      </c>
    </row>
    <row r="52" spans="1:13" ht="12.75">
      <c r="A52" s="17" t="s">
        <v>157</v>
      </c>
      <c r="B52" t="str">
        <f>VLOOKUP(A52,Мандатная!$A$16:$H$90,2,FALSE)</f>
        <v>Карабашин </v>
      </c>
      <c r="D52" t="s">
        <v>161</v>
      </c>
      <c r="E52" s="101">
        <f>VLOOKUP(A52,Плав!$A$9:$F$82,6,FALSE)</f>
        <v>898</v>
      </c>
      <c r="F52" s="101">
        <f>VLOOKUP(A52,Стр!$A$9:$F$85,6,FALSE)</f>
        <v>760</v>
      </c>
      <c r="G52" s="101">
        <f>E52+F52</f>
        <v>1658</v>
      </c>
      <c r="H52" s="101">
        <f>RANK(G52,$G$12:$G$96,0)</f>
        <v>10</v>
      </c>
      <c r="I52" s="101"/>
      <c r="J52" s="101"/>
      <c r="K52" s="101">
        <f>VLOOKUP(A52,Бег!$A$9:$F$83,6,FALSE)</f>
        <v>541.166666666667</v>
      </c>
      <c r="L52" s="101">
        <f>E52+F52+K52</f>
        <v>2199.166666666667</v>
      </c>
      <c r="M52">
        <f>RANK(L52,$L$12:$L$84,0)</f>
        <v>14</v>
      </c>
    </row>
    <row r="53" spans="1:13" ht="12.75">
      <c r="A53" s="17" t="s">
        <v>164</v>
      </c>
      <c r="B53" t="str">
        <f>VLOOKUP(A53,Мандатная!$A$16:$H$90,2,FALSE)</f>
        <v>Моисеев</v>
      </c>
      <c r="E53" s="101">
        <f>VLOOKUP(A53,Плав!$A$9:$F$82,6,FALSE)</f>
        <v>910</v>
      </c>
      <c r="F53" s="101">
        <f>VLOOKUP(A53,Стр!$A$9:$F$85,6,FALSE)</f>
        <v>784</v>
      </c>
      <c r="G53" s="101">
        <f>E53+F53</f>
        <v>1694</v>
      </c>
      <c r="H53" s="101">
        <f>RANK(G53,$G$12:$G$96,0)</f>
        <v>9</v>
      </c>
      <c r="I53" s="101"/>
      <c r="J53" s="101"/>
      <c r="K53" s="101">
        <f>VLOOKUP(A53,Бег!$A$9:$F$83,6,FALSE)</f>
        <v>649.166666666667</v>
      </c>
      <c r="L53" s="101">
        <f>E53+F53+K53</f>
        <v>2343.166666666667</v>
      </c>
      <c r="M53">
        <f>RANK(L53,$L$12:$L$84,0)</f>
        <v>10</v>
      </c>
    </row>
    <row r="54" spans="1:13" ht="12.75">
      <c r="A54" s="17" t="s">
        <v>169</v>
      </c>
      <c r="B54" t="str">
        <f>VLOOKUP(A54,Мандатная!$A$16:$H$90,2,FALSE)</f>
        <v>Семёнов</v>
      </c>
      <c r="E54" s="101">
        <f>VLOOKUP(A54,Плав!$A$9:$F$82,6,FALSE)</f>
        <v>727</v>
      </c>
      <c r="F54" s="101">
        <f>VLOOKUP(A54,Стр!$A$9:$F$85,6,FALSE)</f>
        <v>136</v>
      </c>
      <c r="G54" s="101">
        <f>E54+F54</f>
        <v>863</v>
      </c>
      <c r="H54" s="101">
        <f>RANK(G54,$G$12:$G$96,0)</f>
        <v>33</v>
      </c>
      <c r="I54" s="101"/>
      <c r="J54" s="101"/>
      <c r="K54" s="101">
        <f>VLOOKUP(A54,Бег!$A$9:$F$83,6,FALSE)</f>
        <v>533.666666666667</v>
      </c>
      <c r="L54" s="101">
        <f>E54+F54+K54</f>
        <v>1396.666666666667</v>
      </c>
      <c r="M54">
        <f>RANK(L54,$L$12:$L$84,0)</f>
        <v>33</v>
      </c>
    </row>
    <row r="55" spans="1:13" ht="12.75">
      <c r="A55" s="17" t="s">
        <v>172</v>
      </c>
      <c r="B55" t="str">
        <f>VLOOKUP(A55,Мандатная!$A$16:$H$90,2,FALSE)</f>
        <v>Воеводин </v>
      </c>
      <c r="E55" s="101">
        <f>VLOOKUP(A55,Плав!$A$9:$F$82,6,FALSE)</f>
        <v>612</v>
      </c>
      <c r="F55" s="101">
        <f>VLOOKUP(A55,Стр!$A$9:$F$85,6,FALSE)</f>
        <v>616</v>
      </c>
      <c r="G55" s="101">
        <f>E55+F55</f>
        <v>1228</v>
      </c>
      <c r="H55" s="101">
        <f>RANK(G55,$G$12:$G$96,0)</f>
        <v>20</v>
      </c>
      <c r="I55" s="101"/>
      <c r="J55" s="101"/>
      <c r="K55" s="101">
        <f>VLOOKUP(A55,Бег!$A$9:$F$83,6,FALSE)</f>
        <v>454.166666666667</v>
      </c>
      <c r="L55" s="101">
        <f>E55+F55+K55</f>
        <v>1682.166666666667</v>
      </c>
      <c r="M55">
        <f>RANK(L55,$L$12:$L$84,0)</f>
        <v>24</v>
      </c>
    </row>
    <row r="56" spans="1:15" ht="15">
      <c r="A56" s="102" t="s">
        <v>257</v>
      </c>
      <c r="B56" s="103" t="s">
        <v>161</v>
      </c>
      <c r="C56" s="103"/>
      <c r="D56" s="103"/>
      <c r="E56" s="104"/>
      <c r="F56" s="104"/>
      <c r="G56" s="104"/>
      <c r="H56" s="104"/>
      <c r="I56" s="105">
        <f>SUM(G52:G55)</f>
        <v>5443</v>
      </c>
      <c r="J56" s="105">
        <f>RANK(I56,$I$16:$I$103,0)</f>
        <v>4</v>
      </c>
      <c r="K56" s="104"/>
      <c r="L56" s="104"/>
      <c r="M56" s="103"/>
      <c r="N56" s="105">
        <f>SUM(L52:L55)</f>
        <v>7621.166666666668</v>
      </c>
      <c r="O56" s="106">
        <f>RANK(N56,$N$16:$N$103,0)</f>
        <v>4</v>
      </c>
    </row>
    <row r="57" spans="1:13" ht="12.75">
      <c r="A57" s="17" t="s">
        <v>176</v>
      </c>
      <c r="B57" t="str">
        <f>VLOOKUP(A57,Мандатная!$A$16:$H$90,2,FALSE)</f>
        <v>Николаев </v>
      </c>
      <c r="D57" t="s">
        <v>178</v>
      </c>
      <c r="E57" s="101">
        <f>VLOOKUP(A57,Плав!$A$9:$F$82,6,FALSE)</f>
        <v>771</v>
      </c>
      <c r="F57" s="101">
        <f>VLOOKUP(A57,Стр!$A$9:$F$85,6,FALSE)</f>
        <v>64</v>
      </c>
      <c r="G57" s="101">
        <f>E57+F57</f>
        <v>835</v>
      </c>
      <c r="H57" s="101">
        <f>RANK(G57,$G$12:$G$96,0)</f>
        <v>34</v>
      </c>
      <c r="I57" s="101"/>
      <c r="J57" s="101"/>
      <c r="K57" s="101">
        <f>VLOOKUP(A57,Бег!$A$9:$F$83,6,FALSE)</f>
        <v>743.666666666667</v>
      </c>
      <c r="L57" s="101">
        <f>E57+F57+K57</f>
        <v>1578.666666666667</v>
      </c>
      <c r="M57">
        <f>RANK(L57,$L$12:$L$84,0)</f>
        <v>26</v>
      </c>
    </row>
    <row r="58" spans="1:13" ht="12.75">
      <c r="A58" s="17" t="s">
        <v>180</v>
      </c>
      <c r="B58" t="str">
        <f>VLOOKUP(A58,Мандатная!$A$16:$H$90,2,FALSE)</f>
        <v>Кощеев </v>
      </c>
      <c r="E58" s="101">
        <f>VLOOKUP(A58,Плав!$A$9:$F$82,6,FALSE)</f>
        <v>988</v>
      </c>
      <c r="F58" s="101">
        <f>VLOOKUP(A58,Стр!$A$9:$F$85,6,FALSE)</f>
        <v>520</v>
      </c>
      <c r="G58" s="101">
        <f>E58+F58</f>
        <v>1508</v>
      </c>
      <c r="H58" s="101">
        <f>RANK(G58,$G$12:$G$96,0)</f>
        <v>12</v>
      </c>
      <c r="I58" s="101"/>
      <c r="J58" s="101"/>
      <c r="K58" s="101">
        <f>VLOOKUP(A58,Бег!$A$9:$F$83,6,FALSE)</f>
        <v>884.666666666667</v>
      </c>
      <c r="L58" s="101">
        <f>E58+F58+K58</f>
        <v>2392.666666666667</v>
      </c>
      <c r="M58">
        <f>RANK(L58,$L$12:$L$84,0)</f>
        <v>9</v>
      </c>
    </row>
    <row r="59" spans="1:13" ht="12.75">
      <c r="A59" s="17" t="s">
        <v>185</v>
      </c>
      <c r="B59" t="str">
        <f>VLOOKUP(A59,Мандатная!$A$16:$H$90,2,FALSE)</f>
        <v>Иванов </v>
      </c>
      <c r="E59" s="101">
        <f>VLOOKUP(A59,Плав!$A$9:$F$82,6,FALSE)</f>
        <v>602</v>
      </c>
      <c r="F59" s="101">
        <f>VLOOKUP(A59,Стр!$A$9:$F$85,6,FALSE)</f>
        <v>352</v>
      </c>
      <c r="G59" s="101">
        <f>E59+F59</f>
        <v>954</v>
      </c>
      <c r="H59" s="101">
        <f>RANK(G59,$G$12:$G$96,0)</f>
        <v>29</v>
      </c>
      <c r="I59" s="101"/>
      <c r="J59" s="101"/>
      <c r="K59" s="101">
        <f>VLOOKUP(A59,Бег!$A$9:$F$83,6,FALSE)</f>
        <v>763.166666666667</v>
      </c>
      <c r="L59" s="101">
        <f>E59+F59+K59</f>
        <v>1717.166666666667</v>
      </c>
      <c r="M59">
        <f>RANK(L59,$L$12:$L$84,0)</f>
        <v>23</v>
      </c>
    </row>
    <row r="60" spans="1:13" ht="12.75">
      <c r="A60" s="17" t="s">
        <v>189</v>
      </c>
      <c r="B60" t="str">
        <f>VLOOKUP(A60,Мандатная!$A$16:$H$90,2,FALSE)</f>
        <v>Хитрин </v>
      </c>
      <c r="E60" s="101">
        <f>VLOOKUP(A60,Плав!$A$9:$F$82,6,FALSE)</f>
        <v>937</v>
      </c>
      <c r="F60" s="101">
        <f>VLOOKUP(A60,Стр!$A$9:$F$85,6,FALSE)</f>
        <v>304</v>
      </c>
      <c r="G60" s="101">
        <f>E60+F60</f>
        <v>1241</v>
      </c>
      <c r="H60" s="101">
        <f>RANK(G60,$G$12:$G$96,0)</f>
        <v>19</v>
      </c>
      <c r="I60" s="101"/>
      <c r="J60" s="101"/>
      <c r="K60" s="101">
        <f>VLOOKUP(A60,Бег!$A$9:$F$83,6,FALSE)</f>
        <v>821.666666666667</v>
      </c>
      <c r="L60" s="101">
        <f>E60+F60+K60</f>
        <v>2062.666666666667</v>
      </c>
      <c r="M60">
        <f>RANK(L60,$L$12:$L$84,0)</f>
        <v>17</v>
      </c>
    </row>
    <row r="61" spans="1:15" ht="15">
      <c r="A61" s="102" t="s">
        <v>258</v>
      </c>
      <c r="B61" s="103" t="s">
        <v>178</v>
      </c>
      <c r="C61" s="103"/>
      <c r="D61" s="103"/>
      <c r="E61" s="104"/>
      <c r="F61" s="104"/>
      <c r="G61" s="104"/>
      <c r="H61" s="104"/>
      <c r="I61" s="105">
        <f>SUM(G57:G60)</f>
        <v>4538</v>
      </c>
      <c r="J61" s="105">
        <f>RANK(I61,$I$16:$I$103,0)</f>
        <v>7</v>
      </c>
      <c r="K61" s="104"/>
      <c r="L61" s="104"/>
      <c r="M61" s="103"/>
      <c r="N61" s="105">
        <f>SUM(L57:L60)</f>
        <v>7751.166666666668</v>
      </c>
      <c r="O61" s="106">
        <f>RANK(N61,$N$16:$N$103,0)</f>
        <v>3</v>
      </c>
    </row>
    <row r="62" spans="1:13" ht="12.75">
      <c r="A62" s="17" t="s">
        <v>193</v>
      </c>
      <c r="B62" t="str">
        <f>VLOOKUP(A62,Мандатная!$A$16:$H$90,2,FALSE)</f>
        <v>Вотинцев </v>
      </c>
      <c r="D62" t="s">
        <v>196</v>
      </c>
      <c r="E62" s="101">
        <f>VLOOKUP(A62,Плав!$A$9:$F$82,6,FALSE)</f>
        <v>505</v>
      </c>
      <c r="F62" s="101">
        <f>VLOOKUP(A62,Стр!$A$9:$F$85,6,FALSE)</f>
        <v>0</v>
      </c>
      <c r="G62" s="101">
        <f>E62+F62</f>
        <v>505</v>
      </c>
      <c r="H62" s="101">
        <f>RANK(G62,$G$12:$G$96,0)</f>
        <v>39</v>
      </c>
      <c r="I62" s="101"/>
      <c r="J62" s="101"/>
      <c r="K62" s="101">
        <f>VLOOKUP(A62,Бег!$A$9:$F$83,6,FALSE)</f>
        <v>340.166666666667</v>
      </c>
      <c r="L62" s="101">
        <f>E62+F62+K62</f>
        <v>845.166666666667</v>
      </c>
      <c r="M62">
        <f>RANK(L62,$L$12:$L$84,0)</f>
        <v>38</v>
      </c>
    </row>
    <row r="63" spans="1:13" ht="12.75">
      <c r="A63" s="17" t="s">
        <v>198</v>
      </c>
      <c r="B63" t="str">
        <f>VLOOKUP(A63,Мандатная!$A$16:$H$90,2,FALSE)</f>
        <v>Латыпов </v>
      </c>
      <c r="E63" s="101">
        <f>VLOOKUP(A63,Плав!$A$9:$F$82,6,FALSE)</f>
        <v>776</v>
      </c>
      <c r="F63" s="101">
        <f>VLOOKUP(A63,Стр!$A$9:$F$85,6,FALSE)</f>
        <v>424</v>
      </c>
      <c r="G63" s="101">
        <f>E63+F63</f>
        <v>1200</v>
      </c>
      <c r="H63" s="101">
        <f>RANK(G63,$G$12:$G$96,0)</f>
        <v>22</v>
      </c>
      <c r="I63" s="101"/>
      <c r="J63" s="101"/>
      <c r="K63" s="101">
        <f>VLOOKUP(A63,Бег!$A$9:$F$83,6,FALSE)</f>
        <v>526.166666666667</v>
      </c>
      <c r="L63" s="101">
        <f>E63+F63+K63</f>
        <v>1726.166666666667</v>
      </c>
      <c r="M63">
        <f>RANK(L63,$L$12:$L$84,0)</f>
        <v>22</v>
      </c>
    </row>
    <row r="64" spans="1:13" ht="12.75">
      <c r="A64" s="17" t="s">
        <v>203</v>
      </c>
      <c r="B64" t="str">
        <f>VLOOKUP(A64,Мандатная!$A$16:$H$90,2,FALSE)</f>
        <v>Новгородцев </v>
      </c>
      <c r="E64" s="101">
        <f>VLOOKUP(A64,Плав!$A$9:$F$82,6,FALSE)</f>
        <v>682</v>
      </c>
      <c r="F64" s="101">
        <f>VLOOKUP(A64,Стр!$A$9:$F$85,6,FALSE)</f>
        <v>256</v>
      </c>
      <c r="G64" s="101">
        <f>E64+F64</f>
        <v>938</v>
      </c>
      <c r="H64" s="101">
        <f>RANK(G64,$G$12:$G$96,0)</f>
        <v>31</v>
      </c>
      <c r="I64" s="101"/>
      <c r="J64" s="101"/>
      <c r="K64" s="101">
        <f>VLOOKUP(A64,Бег!$A$9:$F$83,6,FALSE)</f>
        <v>478.166666666667</v>
      </c>
      <c r="L64" s="101">
        <f>E64+F64+K64</f>
        <v>1416.166666666667</v>
      </c>
      <c r="M64">
        <f>RANK(L64,$L$12:$L$84,0)</f>
        <v>31</v>
      </c>
    </row>
    <row r="65" spans="1:13" ht="15">
      <c r="A65" s="17" t="s">
        <v>208</v>
      </c>
      <c r="B65" s="56" t="s">
        <v>190</v>
      </c>
      <c r="E65" s="101">
        <f>VLOOKUP(A65,Плав!$A$9:$F$82,6,FALSE)</f>
        <v>0</v>
      </c>
      <c r="F65" s="101">
        <f>VLOOKUP(A65,Стр!$A$9:$F$85,6,FALSE)</f>
        <v>0</v>
      </c>
      <c r="G65" s="101">
        <f>E65+F65</f>
        <v>0</v>
      </c>
      <c r="H65" s="101">
        <f>RANK(G65,$G$12:$G$96,0)</f>
        <v>46</v>
      </c>
      <c r="I65" s="101"/>
      <c r="J65" s="101"/>
      <c r="K65" s="101">
        <f>VLOOKUP(A65,Бег!$A$9:$F$83,6,FALSE)</f>
        <v>0</v>
      </c>
      <c r="L65" s="101">
        <f>E65+F65+K65</f>
        <v>0</v>
      </c>
      <c r="M65">
        <f>RANK(L65,$L$12:$L$81,0)</f>
        <v>46</v>
      </c>
    </row>
    <row r="66" spans="1:15" ht="15">
      <c r="A66" s="102" t="s">
        <v>265</v>
      </c>
      <c r="B66" s="103" t="s">
        <v>196</v>
      </c>
      <c r="C66" s="103"/>
      <c r="D66" s="103"/>
      <c r="E66" s="104"/>
      <c r="F66" s="104"/>
      <c r="G66" s="104"/>
      <c r="H66" s="104"/>
      <c r="I66" s="105">
        <f>SUM(G62:G65)</f>
        <v>2643</v>
      </c>
      <c r="J66" s="105">
        <f>RANK(I66,$I$16:$I$103,0)</f>
        <v>10</v>
      </c>
      <c r="K66" s="104"/>
      <c r="L66" s="104"/>
      <c r="M66" s="103"/>
      <c r="N66" s="105">
        <f>SUM(L62:L65)</f>
        <v>3987.500000000001</v>
      </c>
      <c r="O66" s="106">
        <f>RANK(N66,$N$16:$N$103,0)</f>
        <v>10</v>
      </c>
    </row>
    <row r="67" spans="1:13" ht="15.75">
      <c r="A67" s="17" t="s">
        <v>209</v>
      </c>
      <c r="B67" s="18" t="s">
        <v>210</v>
      </c>
      <c r="E67" s="101">
        <f>VLOOKUP(A67,Плав!$A$9:$F$82,6,FALSE)</f>
        <v>304</v>
      </c>
      <c r="F67" s="101">
        <f>VLOOKUP(A67,Стр!$A$9:$F$85,6,FALSE)</f>
        <v>0</v>
      </c>
      <c r="G67" s="101">
        <f>E67+F67</f>
        <v>304</v>
      </c>
      <c r="H67" s="101">
        <f>RANK(G67,$G$12:$G$96,0)</f>
        <v>42</v>
      </c>
      <c r="I67" s="101"/>
      <c r="J67" s="101"/>
      <c r="K67" s="101">
        <f>VLOOKUP(A67,Бег!$A$9:$F$83,6,FALSE)</f>
        <v>0</v>
      </c>
      <c r="L67" s="101">
        <f>E67+F67+K67</f>
        <v>304</v>
      </c>
      <c r="M67">
        <f>RANK(L67,$L$12:$L$84,0)</f>
        <v>45</v>
      </c>
    </row>
    <row r="68" spans="1:13" ht="15.75">
      <c r="A68" s="17" t="s">
        <v>215</v>
      </c>
      <c r="B68" s="18" t="s">
        <v>259</v>
      </c>
      <c r="E68" s="101">
        <f>VLOOKUP(A68,Плав!$A$9:$F$82,6,FALSE)</f>
        <v>0</v>
      </c>
      <c r="F68" s="101">
        <f>VLOOKUP(A68,Стр!$A$9:$F$85,6,FALSE)</f>
        <v>0</v>
      </c>
      <c r="G68" s="101">
        <f>E68+F68</f>
        <v>0</v>
      </c>
      <c r="H68" s="101">
        <f>RANK(G68,$G$12:$G$96,0)</f>
        <v>46</v>
      </c>
      <c r="I68" s="101"/>
      <c r="J68" s="101"/>
      <c r="K68" s="101">
        <f>VLOOKUP(A68,Бег!$A$9:$F$83,6,FALSE)</f>
        <v>0</v>
      </c>
      <c r="L68" s="101">
        <f>E68+F68+K68</f>
        <v>0</v>
      </c>
      <c r="M68">
        <f>RANK(L68,$L$12:$L$84,0)</f>
        <v>46</v>
      </c>
    </row>
    <row r="69" spans="1:13" ht="15.75">
      <c r="A69" s="17" t="s">
        <v>216</v>
      </c>
      <c r="B69" s="18" t="s">
        <v>217</v>
      </c>
      <c r="E69" s="101">
        <f>VLOOKUP(A69,Плав!$A$9:$F$82,6,FALSE)</f>
        <v>229</v>
      </c>
      <c r="F69" s="101">
        <f>VLOOKUP(A69,Стр!$A$9:$F$85,6,FALSE)</f>
        <v>0</v>
      </c>
      <c r="G69" s="101">
        <f>E69+F69</f>
        <v>229</v>
      </c>
      <c r="H69" s="101">
        <f>RANK(G69,$G$12:$G$96,0)</f>
        <v>45</v>
      </c>
      <c r="I69" s="101"/>
      <c r="J69" s="101"/>
      <c r="K69" s="101">
        <f>VLOOKUP(A69,Бег!$A$9:$F$83,6,FALSE)</f>
        <v>212.666666666667</v>
      </c>
      <c r="L69" s="101">
        <f>E69+F69+K69</f>
        <v>441.66666666666697</v>
      </c>
      <c r="M69">
        <f>RANK(L69,$L$12:$L$84,0)</f>
        <v>44</v>
      </c>
    </row>
    <row r="70" spans="1:13" ht="15">
      <c r="A70" s="17" t="s">
        <v>220</v>
      </c>
      <c r="B70" s="56"/>
      <c r="E70" s="101">
        <f>VLOOKUP(A70,Плав!$A$9:$F$82,6,FALSE)</f>
        <v>0</v>
      </c>
      <c r="F70" s="101">
        <f>VLOOKUP(A70,Стр!$A$9:$F$85,6,FALSE)</f>
        <v>0</v>
      </c>
      <c r="G70" s="101">
        <f>E70+F70</f>
        <v>0</v>
      </c>
      <c r="H70" s="101">
        <f>RANK(G70,$G$12:$G$96,0)</f>
        <v>46</v>
      </c>
      <c r="I70" s="101"/>
      <c r="J70" s="101"/>
      <c r="K70" s="101">
        <f>VLOOKUP(A70,Бег!$A$9:$F$83,6,FALSE)</f>
        <v>0</v>
      </c>
      <c r="L70" s="101">
        <f>E70+F70+K70</f>
        <v>0</v>
      </c>
      <c r="M70">
        <f>RANK(L70,$L$12:$L$84,0)</f>
        <v>46</v>
      </c>
    </row>
    <row r="71" spans="1:15" ht="15">
      <c r="A71" s="102" t="s">
        <v>266</v>
      </c>
      <c r="B71" s="103"/>
      <c r="C71" s="103"/>
      <c r="D71" s="103"/>
      <c r="E71" s="104"/>
      <c r="F71" s="104"/>
      <c r="G71" s="104"/>
      <c r="H71" s="104"/>
      <c r="I71" s="105">
        <f>SUM(G67:G70)</f>
        <v>533</v>
      </c>
      <c r="J71" s="105">
        <f>RANK(I71,$I$16:$I$103,0)</f>
        <v>13</v>
      </c>
      <c r="K71" s="104"/>
      <c r="L71" s="104"/>
      <c r="M71" s="103"/>
      <c r="N71" s="105">
        <f>SUM(L67:L70)</f>
        <v>745.666666666667</v>
      </c>
      <c r="O71" s="106">
        <f>RANK(N71,$N$16:$N$103,0)</f>
        <v>13</v>
      </c>
    </row>
    <row r="72" spans="1:13" ht="15.75">
      <c r="A72" s="17" t="s">
        <v>221</v>
      </c>
      <c r="B72" s="38" t="s">
        <v>222</v>
      </c>
      <c r="E72" s="101">
        <f>VLOOKUP(A72,Плав!$A$9:$F$82,6,FALSE)</f>
        <v>1093</v>
      </c>
      <c r="F72" s="101">
        <f>VLOOKUP(A72,Стр!$A$9:$F$85,6,FALSE)</f>
        <v>1000</v>
      </c>
      <c r="G72" s="101">
        <f>E72+F72</f>
        <v>2093</v>
      </c>
      <c r="H72" s="101">
        <f>RANK(G72,$G$12:$G$96,0)</f>
        <v>1</v>
      </c>
      <c r="I72" s="101"/>
      <c r="J72" s="101"/>
      <c r="K72" s="101">
        <f>VLOOKUP(A72,Бег!$A$9:$F$83,6,FALSE)</f>
        <v>931.166666666667</v>
      </c>
      <c r="L72" s="101">
        <f>E72+F72+K72</f>
        <v>3024.166666666667</v>
      </c>
      <c r="M72">
        <f>RANK(L72,$L$12:$L$84,0)</f>
        <v>1</v>
      </c>
    </row>
    <row r="73" spans="1:13" ht="15.75">
      <c r="A73" s="17" t="s">
        <v>226</v>
      </c>
      <c r="B73" s="38" t="s">
        <v>227</v>
      </c>
      <c r="E73" s="101">
        <f>VLOOKUP(A73,Плав!$A$9:$F$82,6,FALSE)</f>
        <v>970</v>
      </c>
      <c r="F73" s="101">
        <f>VLOOKUP(A73,Стр!$A$9:$F$85,6,FALSE)</f>
        <v>16</v>
      </c>
      <c r="G73" s="101">
        <f>E73+F73</f>
        <v>986</v>
      </c>
      <c r="H73" s="101">
        <f>RANK(G73,$G$12:$G$96,0)</f>
        <v>28</v>
      </c>
      <c r="I73" s="101"/>
      <c r="J73" s="101"/>
      <c r="K73" s="101">
        <f>VLOOKUP(A73,Бег!$A$9:$F$83,6,FALSE)</f>
        <v>680.666666666667</v>
      </c>
      <c r="L73" s="101">
        <f>E73+F73+K73</f>
        <v>1666.666666666667</v>
      </c>
      <c r="M73">
        <f>RANK(L73,$L$12:$L$84,0)</f>
        <v>25</v>
      </c>
    </row>
    <row r="74" spans="1:13" ht="15.75">
      <c r="A74" s="17" t="s">
        <v>230</v>
      </c>
      <c r="B74" s="18"/>
      <c r="E74" s="101">
        <f>VLOOKUP(A74,Плав!$A$9:$F$82,6,FALSE)</f>
        <v>0</v>
      </c>
      <c r="F74" s="101">
        <f>VLOOKUP(A74,Стр!$A$9:$F$85,6,FALSE)</f>
        <v>0</v>
      </c>
      <c r="G74" s="101">
        <f>E74+F74</f>
        <v>0</v>
      </c>
      <c r="H74" s="101">
        <f>RANK(G74,$G$12:$G$96,0)</f>
        <v>46</v>
      </c>
      <c r="I74" s="101"/>
      <c r="J74" s="101"/>
      <c r="K74" s="101">
        <f>VLOOKUP(A74,Бег!$A$9:$F$83,6,FALSE)</f>
        <v>0</v>
      </c>
      <c r="L74" s="101">
        <f>E74+F74+K74</f>
        <v>0</v>
      </c>
      <c r="M74">
        <f>RANK(L74,$L$12:$L$84,0)</f>
        <v>46</v>
      </c>
    </row>
    <row r="75" spans="1:13" ht="15">
      <c r="A75" s="17" t="s">
        <v>231</v>
      </c>
      <c r="B75" s="36"/>
      <c r="E75" s="101">
        <f>VLOOKUP(A75,Плав!$A$9:$F$82,6,FALSE)</f>
        <v>0</v>
      </c>
      <c r="F75" s="101">
        <f>VLOOKUP(A75,Стр!$A$9:$F$85,6,FALSE)</f>
        <v>0</v>
      </c>
      <c r="G75" s="101">
        <f>E75+F75</f>
        <v>0</v>
      </c>
      <c r="H75" s="101">
        <f>RANK(G75,$G$12:$G$96,0)</f>
        <v>46</v>
      </c>
      <c r="I75" s="101"/>
      <c r="J75" s="101"/>
      <c r="K75" s="101">
        <f>VLOOKUP(A75,Бег!$A$9:$F$83,6,FALSE)</f>
        <v>0</v>
      </c>
      <c r="L75" s="101">
        <f>E75+F75+K75</f>
        <v>0</v>
      </c>
      <c r="M75">
        <f>RANK(L75,$L$12:$L$84,0)</f>
        <v>46</v>
      </c>
    </row>
    <row r="76" spans="1:15" ht="15">
      <c r="A76" s="102" t="s">
        <v>260</v>
      </c>
      <c r="B76" s="103"/>
      <c r="C76" s="103"/>
      <c r="D76" s="103"/>
      <c r="E76" s="104"/>
      <c r="F76" s="104"/>
      <c r="G76" s="104"/>
      <c r="H76" s="104"/>
      <c r="I76" s="105">
        <f>SUM(G72:G75)</f>
        <v>3079</v>
      </c>
      <c r="J76" s="105">
        <f>RANK(I76,$I$16:$I$103,0)</f>
        <v>9</v>
      </c>
      <c r="K76" s="104"/>
      <c r="L76" s="104"/>
      <c r="M76" s="103"/>
      <c r="N76" s="105">
        <f>SUM(L72:L75)</f>
        <v>4690.833333333334</v>
      </c>
      <c r="O76" s="106">
        <f>RANK(N76,$N$16:$N$103,0)</f>
        <v>9</v>
      </c>
    </row>
    <row r="77" spans="1:13" ht="15.75">
      <c r="A77" s="17" t="s">
        <v>232</v>
      </c>
      <c r="B77" s="38"/>
      <c r="E77" s="101">
        <f>VLOOKUP(A77,Плав!$A$9:$F$82,6,FALSE)</f>
        <v>0</v>
      </c>
      <c r="F77" s="101">
        <f>VLOOKUP(A77,Стр!$A$9:$F$85,6,FALSE)</f>
        <v>0</v>
      </c>
      <c r="G77" s="101">
        <f>E77+F77</f>
        <v>0</v>
      </c>
      <c r="H77" s="101">
        <f>RANK(G77,$G$12:$G$96,0)</f>
        <v>46</v>
      </c>
      <c r="I77" s="101"/>
      <c r="J77" s="101"/>
      <c r="K77" s="101">
        <f>VLOOKUP(A77,Бег!$A$9:$F$83,6,FALSE)</f>
        <v>0</v>
      </c>
      <c r="L77" s="101">
        <f>E77+F77+K77</f>
        <v>0</v>
      </c>
      <c r="M77">
        <f>RANK(L77,$L$12:$L$84,0)</f>
        <v>46</v>
      </c>
    </row>
    <row r="78" spans="1:13" ht="15.75">
      <c r="A78" s="17" t="s">
        <v>233</v>
      </c>
      <c r="B78" s="38"/>
      <c r="E78" s="101">
        <f>VLOOKUP(A78,Плав!$A$9:$F$82,6,FALSE)</f>
        <v>0</v>
      </c>
      <c r="F78" s="101">
        <f>VLOOKUP(A78,Стр!$A$9:$F$85,6,FALSE)</f>
        <v>0</v>
      </c>
      <c r="G78" s="101">
        <f>E78+F78</f>
        <v>0</v>
      </c>
      <c r="H78" s="101">
        <f>RANK(G78,$G$12:$G$96,0)</f>
        <v>46</v>
      </c>
      <c r="I78" s="101"/>
      <c r="J78" s="101"/>
      <c r="K78" s="101">
        <f>VLOOKUP(A78,Бег!$A$9:$F$83,6,FALSE)</f>
        <v>0</v>
      </c>
      <c r="L78" s="101">
        <f>E78+F78+K78</f>
        <v>0</v>
      </c>
      <c r="M78">
        <f>RANK(L78,$L$12:$L$84,0)</f>
        <v>46</v>
      </c>
    </row>
    <row r="79" spans="1:13" ht="15">
      <c r="A79" s="17" t="s">
        <v>234</v>
      </c>
      <c r="B79" s="36"/>
      <c r="E79" s="101">
        <f>VLOOKUP(A79,Плав!$A$9:$F$82,6,FALSE)</f>
        <v>0</v>
      </c>
      <c r="F79" s="101">
        <f>VLOOKUP(A79,Стр!$A$9:$F$85,6,FALSE)</f>
        <v>0</v>
      </c>
      <c r="G79" s="101">
        <f>E79+F79</f>
        <v>0</v>
      </c>
      <c r="H79" s="101">
        <f>RANK(G79,$G$12:$G$96,0)</f>
        <v>46</v>
      </c>
      <c r="I79" s="101"/>
      <c r="J79" s="101"/>
      <c r="K79" s="101">
        <f>VLOOKUP(A79,Бег!$A$9:$F$83,6,FALSE)</f>
        <v>0</v>
      </c>
      <c r="L79" s="101">
        <f>E79+F79+K79</f>
        <v>0</v>
      </c>
      <c r="M79">
        <f>RANK(L79,$L$12:$L$84,0)</f>
        <v>46</v>
      </c>
    </row>
    <row r="80" spans="1:13" ht="12.75">
      <c r="A80" s="17" t="s">
        <v>235</v>
      </c>
      <c r="B80" s="32"/>
      <c r="E80" s="101">
        <f>VLOOKUP(A80,Плав!$A$9:$F$82,6,FALSE)</f>
        <v>0</v>
      </c>
      <c r="F80" s="101">
        <f>VLOOKUP(A80,Стр!$A$9:$F$85,6,FALSE)</f>
        <v>0</v>
      </c>
      <c r="G80" s="101">
        <f>E80+F80</f>
        <v>0</v>
      </c>
      <c r="H80" s="101">
        <f>RANK(G80,$G$12:$G$96,0)</f>
        <v>46</v>
      </c>
      <c r="I80" s="101"/>
      <c r="J80" s="101"/>
      <c r="K80" s="101">
        <f>VLOOKUP(A80,Бег!$A$9:$F$83,6,FALSE)</f>
        <v>0</v>
      </c>
      <c r="L80" s="101">
        <f>E80+F80+K80</f>
        <v>0</v>
      </c>
      <c r="M80">
        <f>RANK(L80,$L$12:$L$84,0)</f>
        <v>46</v>
      </c>
    </row>
    <row r="81" spans="1:15" ht="15">
      <c r="A81" s="102" t="s">
        <v>261</v>
      </c>
      <c r="B81" s="103"/>
      <c r="C81" s="103"/>
      <c r="D81" s="103"/>
      <c r="E81" s="104"/>
      <c r="F81" s="104"/>
      <c r="G81" s="104"/>
      <c r="H81" s="104"/>
      <c r="I81" s="105">
        <f>SUM(G77:G80)</f>
        <v>0</v>
      </c>
      <c r="J81" s="105">
        <f>RANK(I81,$I$16:$I$103,0)</f>
        <v>14</v>
      </c>
      <c r="K81" s="104"/>
      <c r="L81" s="104"/>
      <c r="M81" s="103"/>
      <c r="N81" s="105">
        <f>SUM(L77:L80)</f>
        <v>0</v>
      </c>
      <c r="O81" s="106">
        <f>RANK(N81,$N$16:$N$103,0)</f>
        <v>14</v>
      </c>
    </row>
    <row r="82" spans="1:12" ht="12.75">
      <c r="A82" s="17"/>
      <c r="E82" s="101"/>
      <c r="F82" s="101"/>
      <c r="G82" s="101"/>
      <c r="H82" s="101"/>
      <c r="I82" s="101"/>
      <c r="J82" s="101"/>
      <c r="K82" s="101"/>
      <c r="L82" s="101"/>
    </row>
    <row r="83" spans="1:13" ht="15">
      <c r="A83" s="17" t="s">
        <v>236</v>
      </c>
      <c r="B83" s="63"/>
      <c r="E83" s="101">
        <f>VLOOKUP(A83,Плав!$A$9:$F$82,6,FALSE)</f>
        <v>0</v>
      </c>
      <c r="F83" s="101">
        <f>VLOOKUP(A83,Стр!$A$9:$F$85,6,FALSE)</f>
        <v>0</v>
      </c>
      <c r="G83" s="101">
        <f>E83+F83</f>
        <v>0</v>
      </c>
      <c r="H83" s="101">
        <f>RANK(G83,$G$12:$G$96,0)</f>
        <v>46</v>
      </c>
      <c r="I83" s="101"/>
      <c r="J83" s="101"/>
      <c r="K83" s="101">
        <f>VLOOKUP(A83,Бег!$A$9:$F$83,6,FALSE)</f>
        <v>0</v>
      </c>
      <c r="L83" s="101">
        <f>E83+F83+K83</f>
        <v>0</v>
      </c>
      <c r="M83">
        <f>RANK(L83,$L$12:$L$84,0)</f>
        <v>46</v>
      </c>
    </row>
  </sheetData>
  <sheetProtection selectLockedCells="1" selectUnlockedCells="1"/>
  <mergeCells count="23">
    <mergeCell ref="O10:O11"/>
    <mergeCell ref="I10:I11"/>
    <mergeCell ref="J10:J11"/>
    <mergeCell ref="K10:K11"/>
    <mergeCell ref="L10:L11"/>
    <mergeCell ref="M10:M11"/>
    <mergeCell ref="N10:N11"/>
    <mergeCell ref="A7:O7"/>
    <mergeCell ref="G9:J9"/>
    <mergeCell ref="A10:A11"/>
    <mergeCell ref="B10:B11"/>
    <mergeCell ref="C10:C11"/>
    <mergeCell ref="D10:D11"/>
    <mergeCell ref="E10:E11"/>
    <mergeCell ref="F10:F11"/>
    <mergeCell ref="G10:G11"/>
    <mergeCell ref="H10:H11"/>
    <mergeCell ref="A1:O1"/>
    <mergeCell ref="A2:C2"/>
    <mergeCell ref="M2:O2"/>
    <mergeCell ref="A3:O3"/>
    <mergeCell ref="C4:K4"/>
    <mergeCell ref="A5:O5"/>
  </mergeCells>
  <printOptions/>
  <pageMargins left="0" right="0" top="0.19652777777777777" bottom="0.39375" header="0.5118055555555555" footer="0.5118055555555555"/>
  <pageSetup horizontalDpi="300" verticalDpi="300" orientation="landscape" paperSize="9" scale="83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Normal="85" zoomScaleSheetLayoutView="100" zoomScalePageLayoutView="0" workbookViewId="0" topLeftCell="A1">
      <selection activeCell="O98" sqref="O98"/>
    </sheetView>
  </sheetViews>
  <sheetFormatPr defaultColWidth="9.00390625" defaultRowHeight="12.75"/>
  <cols>
    <col min="1" max="1" width="5.25390625" style="0" customWidth="1"/>
    <col min="2" max="2" width="19.625" style="0" customWidth="1"/>
    <col min="3" max="3" width="12.00390625" style="0" customWidth="1"/>
    <col min="4" max="4" width="24.25390625" style="0" customWidth="1"/>
    <col min="5" max="5" width="10.875" style="109" customWidth="1"/>
    <col min="7" max="7" width="6.625" style="0" customWidth="1"/>
    <col min="8" max="8" width="5.75390625" style="0" customWidth="1"/>
    <col min="9" max="9" width="5.375" style="0" customWidth="1"/>
    <col min="10" max="10" width="6.75390625" style="0" customWidth="1"/>
    <col min="11" max="11" width="6.375" style="0" customWidth="1"/>
    <col min="12" max="12" width="8.75390625" style="0" customWidth="1"/>
    <col min="13" max="13" width="6.75390625" style="0" customWidth="1"/>
    <col min="14" max="14" width="6.00390625" style="0" customWidth="1"/>
    <col min="15" max="15" width="7.75390625" style="0" customWidth="1"/>
    <col min="16" max="16" width="6.75390625" style="0" customWidth="1"/>
    <col min="17" max="17" width="7.375" style="0" customWidth="1"/>
  </cols>
  <sheetData>
    <row r="1" spans="1:17" s="1" customFormat="1" ht="21" customHeight="1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s="1" customFormat="1" ht="14.25" customHeight="1">
      <c r="A2" s="183"/>
      <c r="B2" s="183"/>
      <c r="C2" s="183"/>
      <c r="E2" s="49"/>
      <c r="M2" s="184"/>
      <c r="N2" s="184"/>
      <c r="O2" s="184"/>
      <c r="P2" s="184"/>
      <c r="Q2" s="184"/>
    </row>
    <row r="3" spans="1:17" s="1" customFormat="1" ht="15.75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3:11" s="1" customFormat="1" ht="10.5" customHeight="1">
      <c r="C4" s="164"/>
      <c r="D4" s="164"/>
      <c r="E4" s="164"/>
      <c r="F4" s="164"/>
      <c r="G4" s="164"/>
      <c r="H4" s="164"/>
      <c r="I4" s="164"/>
      <c r="J4" s="164"/>
      <c r="K4" s="164"/>
    </row>
    <row r="5" spans="1:17" s="1" customFormat="1" ht="18">
      <c r="A5" s="165" t="s">
        <v>277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="1" customFormat="1" ht="12.75">
      <c r="E6" s="49"/>
    </row>
    <row r="7" spans="1:17" ht="18">
      <c r="A7" s="165" t="s">
        <v>278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ht="15" customHeight="1"/>
    <row r="9" spans="1:17" ht="15.75" customHeight="1">
      <c r="A9" s="166" t="s">
        <v>6</v>
      </c>
      <c r="B9" s="190" t="s">
        <v>7</v>
      </c>
      <c r="C9" s="190" t="s">
        <v>8</v>
      </c>
      <c r="D9" s="168" t="s">
        <v>279</v>
      </c>
      <c r="E9" s="189" t="s">
        <v>11</v>
      </c>
      <c r="F9" s="188" t="s">
        <v>242</v>
      </c>
      <c r="G9" s="188"/>
      <c r="H9" s="188"/>
      <c r="I9" s="188" t="s">
        <v>263</v>
      </c>
      <c r="J9" s="188"/>
      <c r="K9" s="188"/>
      <c r="L9" s="188" t="s">
        <v>267</v>
      </c>
      <c r="M9" s="188"/>
      <c r="N9" s="188"/>
      <c r="O9" s="167" t="s">
        <v>280</v>
      </c>
      <c r="P9" s="167" t="s">
        <v>281</v>
      </c>
      <c r="Q9" s="191" t="s">
        <v>282</v>
      </c>
    </row>
    <row r="10" spans="1:17" ht="25.5" customHeight="1">
      <c r="A10" s="166"/>
      <c r="B10" s="190"/>
      <c r="C10" s="190"/>
      <c r="D10" s="168"/>
      <c r="E10" s="189"/>
      <c r="F10" s="110" t="s">
        <v>283</v>
      </c>
      <c r="G10" s="110" t="s">
        <v>284</v>
      </c>
      <c r="H10" s="110" t="s">
        <v>285</v>
      </c>
      <c r="I10" s="110" t="s">
        <v>286</v>
      </c>
      <c r="J10" s="110" t="s">
        <v>284</v>
      </c>
      <c r="K10" s="110" t="s">
        <v>285</v>
      </c>
      <c r="L10" s="110" t="s">
        <v>283</v>
      </c>
      <c r="M10" s="110" t="s">
        <v>284</v>
      </c>
      <c r="N10" s="110" t="s">
        <v>285</v>
      </c>
      <c r="O10" s="167"/>
      <c r="P10" s="167"/>
      <c r="Q10" s="191"/>
    </row>
    <row r="11" spans="1:17" ht="12.75">
      <c r="A11" s="111"/>
      <c r="B11" s="112"/>
      <c r="C11" s="112"/>
      <c r="D11" s="113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P11" s="116"/>
      <c r="Q11" s="116"/>
    </row>
    <row r="12" spans="1:17" ht="12.75">
      <c r="A12" s="17" t="s">
        <v>15</v>
      </c>
      <c r="B12" t="str">
        <f>VLOOKUP(A12,Мандатная!$A$16:$H$90,2,FALSE)</f>
        <v>Ткаченко</v>
      </c>
      <c r="C12" t="str">
        <f>VLOOKUP(A12,Мандатная!$A$16:$H$90,3,FALSE)</f>
        <v>Илья</v>
      </c>
      <c r="D12" t="str">
        <f>VLOOKUP(A12,Мандатная!$A$16:$H$90,5,FALSE)</f>
        <v>Новороссийск</v>
      </c>
      <c r="E12" s="117"/>
      <c r="F12" s="118">
        <f>VLOOKUP(A12,Плав!$A$9:$G$82,5,FALSE)</f>
        <v>0.0024837962962962964</v>
      </c>
      <c r="G12" s="119">
        <f>VLOOKUP(A12,Плав!$A$9:$G$82,6,FALSE)</f>
        <v>254</v>
      </c>
      <c r="H12" s="119">
        <f>VLOOKUP(A12,Плав!$A$9:$G$82,7,FALSE)</f>
        <v>43</v>
      </c>
      <c r="I12" s="119">
        <f>VLOOKUP(A12,Стр!$A$9:$G$92,5,FALSE)</f>
        <v>31</v>
      </c>
      <c r="J12" s="119">
        <f>VLOOKUP(A12,Стр!$A$9:$G$92,6,FALSE)</f>
        <v>0</v>
      </c>
      <c r="K12" s="119">
        <f>VLOOKUP(A12,Стр!$A$9:$G$92,7,FALSE)</f>
        <v>35</v>
      </c>
      <c r="L12" s="118">
        <f>VLOOKUP(A12,Бег!$A$9:$G$88,5,FALSE)</f>
        <v>0.0020729166666666665</v>
      </c>
      <c r="M12" s="119">
        <f>VLOOKUP(A12,Бег!$A$9:$G$88,6,FALSE)</f>
        <v>263.666666666667</v>
      </c>
      <c r="N12" s="119">
        <f>VLOOKUP(A12,Бег!$A$9:$G$88,7,FALSE)</f>
        <v>41</v>
      </c>
      <c r="O12" s="119">
        <f>G12+J12+M12</f>
        <v>517.666666666667</v>
      </c>
      <c r="P12" s="120">
        <f>VLOOKUP(A12,Троеб!$A$12:$M$103,13,FALSE)</f>
        <v>43</v>
      </c>
      <c r="Q12" s="120"/>
    </row>
    <row r="13" spans="1:17" ht="12.75">
      <c r="A13" s="17" t="s">
        <v>21</v>
      </c>
      <c r="B13" t="str">
        <f>VLOOKUP(A13,Мандатная!$A$16:$H$90,2,FALSE)</f>
        <v>Мамаев</v>
      </c>
      <c r="C13" t="str">
        <f>VLOOKUP(A13,Мандатная!$A$16:$H$90,3,FALSE)</f>
        <v>Владимир</v>
      </c>
      <c r="D13">
        <f>VLOOKUP(A13,Мандатная!$A$16:$H$90,5,FALSE)</f>
        <v>0</v>
      </c>
      <c r="E13" s="117"/>
      <c r="F13" s="118">
        <f>VLOOKUP(A13,Плав!$A$9:$G$82,5,FALSE)</f>
        <v>0.0021666666666666666</v>
      </c>
      <c r="G13" s="119">
        <f>VLOOKUP(A13,Плав!$A$9:$G$82,6,FALSE)</f>
        <v>528</v>
      </c>
      <c r="H13" s="119">
        <f>VLOOKUP(A13,Плав!$A$9:$G$82,7,FALSE)</f>
        <v>36</v>
      </c>
      <c r="I13" s="119">
        <f>VLOOKUP(A13,Стр!$A$9:$G$92,5,FALSE)</f>
        <v>43</v>
      </c>
      <c r="J13" s="119">
        <f>VLOOKUP(A13,Стр!$A$9:$G$92,6,FALSE)</f>
        <v>0</v>
      </c>
      <c r="K13" s="119">
        <f>VLOOKUP(A13,Стр!$A$9:$G$92,7,FALSE)</f>
        <v>35</v>
      </c>
      <c r="L13" s="118">
        <f>VLOOKUP(A13,Бег!$A$9:$G$88,5,FALSE)</f>
        <v>0.0024363425925925924</v>
      </c>
      <c r="M13" s="119">
        <f>VLOOKUP(A13,Бег!$A$9:$G$88,6,FALSE)</f>
        <v>0</v>
      </c>
      <c r="N13" s="119">
        <f>VLOOKUP(A13,Бег!$A$9:$G$88,7,FALSE)</f>
        <v>44</v>
      </c>
      <c r="O13" s="119">
        <f>G13+J13+M13</f>
        <v>528</v>
      </c>
      <c r="P13" s="120">
        <f>VLOOKUP(A13,Троеб!$A$12:$M$103,13,FALSE)</f>
        <v>42</v>
      </c>
      <c r="Q13" s="120"/>
    </row>
    <row r="14" spans="1:17" ht="12.75">
      <c r="A14" s="17" t="s">
        <v>26</v>
      </c>
      <c r="B14" t="str">
        <f>VLOOKUP(A14,Мандатная!$A$16:$H$90,2,FALSE)</f>
        <v>Горпиненко</v>
      </c>
      <c r="C14" t="str">
        <f>VLOOKUP(A14,Мандатная!$A$16:$H$90,3,FALSE)</f>
        <v>Данил</v>
      </c>
      <c r="E14" s="117"/>
      <c r="F14" s="118">
        <f>VLOOKUP(A14,Плав!$A$9:$G$82,5,FALSE)</f>
        <v>0.0861168981481481</v>
      </c>
      <c r="G14" s="119">
        <f>VLOOKUP(A14,Плав!$A$9:$G$82,6,FALSE)</f>
        <v>0</v>
      </c>
      <c r="H14" s="119">
        <f>VLOOKUP(A14,Плав!$A$9:$G$82,7,FALSE)</f>
        <v>45</v>
      </c>
      <c r="I14" s="119">
        <f>VLOOKUP(A14,Стр!$A$9:$G$92,5,FALSE)</f>
        <v>63</v>
      </c>
      <c r="J14" s="119">
        <f>VLOOKUP(A14,Стр!$A$9:$G$92,6,FALSE)</f>
        <v>448</v>
      </c>
      <c r="K14" s="119">
        <f>VLOOKUP(A14,Стр!$A$9:$G$92,7,FALSE)</f>
        <v>23</v>
      </c>
      <c r="L14" s="118">
        <f>VLOOKUP(A14,Бег!$A$9:$G$88,5,FALSE)</f>
        <v>0.001971064814814815</v>
      </c>
      <c r="M14" s="119">
        <f>VLOOKUP(A14,Бег!$A$9:$G$88,6,FALSE)</f>
        <v>395.666666666667</v>
      </c>
      <c r="N14" s="119">
        <f>VLOOKUP(A14,Бег!$A$9:$G$88,7,FALSE)</f>
        <v>35</v>
      </c>
      <c r="O14" s="119">
        <f>G14+J14+M14</f>
        <v>843.666666666667</v>
      </c>
      <c r="P14" s="120">
        <f>VLOOKUP(A14,Троеб!$A$12:$M$103,13,FALSE)</f>
        <v>39</v>
      </c>
      <c r="Q14" s="120"/>
    </row>
    <row r="15" spans="1:17" ht="12.75">
      <c r="A15" s="17" t="s">
        <v>31</v>
      </c>
      <c r="B15" t="str">
        <f>VLOOKUP(A15,Мандатная!$A$16:$H$90,2,FALSE)</f>
        <v>Ермак</v>
      </c>
      <c r="C15" t="str">
        <f>VLOOKUP(A15,Мандатная!$A$16:$H$90,3,FALSE)</f>
        <v>Максим</v>
      </c>
      <c r="E15" s="117"/>
      <c r="F15" s="118">
        <f>VLOOKUP(A15,Плав!$A$9:$G$82,5,FALSE)</f>
        <v>0.0021145833333333333</v>
      </c>
      <c r="G15" s="119">
        <f>VLOOKUP(A15,Плав!$A$9:$G$82,6,FALSE)</f>
        <v>573</v>
      </c>
      <c r="H15" s="119">
        <f>VLOOKUP(A15,Плав!$A$9:$G$82,7,FALSE)</f>
        <v>34</v>
      </c>
      <c r="I15" s="119">
        <f>VLOOKUP(A15,Стр!$A$9:$G$92,5,FALSE)</f>
        <v>24</v>
      </c>
      <c r="J15" s="119">
        <f>VLOOKUP(A15,Стр!$A$9:$G$92,6,FALSE)</f>
        <v>0</v>
      </c>
      <c r="K15" s="119">
        <f>VLOOKUP(A15,Стр!$A$9:$G$92,7,FALSE)</f>
        <v>35</v>
      </c>
      <c r="L15" s="118">
        <f>VLOOKUP(A15,Бег!$A$9:$G$88,5,FALSE)</f>
        <v>0.002210648148148148</v>
      </c>
      <c r="M15" s="119">
        <f>VLOOKUP(A15,Бег!$A$9:$G$88,6,FALSE)</f>
        <v>85.1666666666667</v>
      </c>
      <c r="N15" s="119">
        <f>VLOOKUP(A15,Бег!$A$9:$G$88,7,FALSE)</f>
        <v>43</v>
      </c>
      <c r="O15" s="119">
        <f>G15+J15+M15</f>
        <v>658.1666666666667</v>
      </c>
      <c r="P15" s="120">
        <f>VLOOKUP(A15,Троеб!$A$12:$M$103,13,FALSE)</f>
        <v>41</v>
      </c>
      <c r="Q15" s="120"/>
    </row>
    <row r="16" spans="1:17" ht="15">
      <c r="A16" s="121" t="s">
        <v>249</v>
      </c>
      <c r="B16" s="122"/>
      <c r="C16" s="123" t="s">
        <v>287</v>
      </c>
      <c r="D16" s="122" t="s">
        <v>288</v>
      </c>
      <c r="E16" s="124"/>
      <c r="F16" s="125"/>
      <c r="G16" s="126">
        <f>SUM(G12:G15)</f>
        <v>1355</v>
      </c>
      <c r="H16" s="127">
        <f>VLOOKUP(A16,Плав!$A$9:$I$82,9,FALSE)</f>
        <v>11</v>
      </c>
      <c r="I16" s="128"/>
      <c r="J16" s="126">
        <f>SUM(J12:J15)</f>
        <v>448</v>
      </c>
      <c r="K16" s="127">
        <f>VLOOKUP(A16,Стр!$A$9:$I$92,9,FALSE)</f>
        <v>10</v>
      </c>
      <c r="L16" s="125"/>
      <c r="M16" s="126">
        <f>SUM(M12:M15)</f>
        <v>744.5000000000008</v>
      </c>
      <c r="N16" s="127">
        <f>VLOOKUP(A16,Бег!$A$9:$I$88,9,FALSE)</f>
        <v>12</v>
      </c>
      <c r="O16" s="126">
        <f>SUM(O12:O15)</f>
        <v>2547.500000000001</v>
      </c>
      <c r="P16" s="127">
        <f>VLOOKUP(A16,Троеб!$A$12:$O$103,15,FALSE)</f>
        <v>11</v>
      </c>
      <c r="Q16" s="129"/>
    </row>
    <row r="17" spans="1:17" ht="12.75">
      <c r="A17" s="17"/>
      <c r="E17" s="117"/>
      <c r="F17" s="118"/>
      <c r="G17" s="119"/>
      <c r="H17" s="120"/>
      <c r="I17" s="119"/>
      <c r="J17" s="120"/>
      <c r="K17" s="120"/>
      <c r="L17" s="118"/>
      <c r="M17" s="120"/>
      <c r="N17" s="119"/>
      <c r="O17" s="120"/>
      <c r="P17" s="120"/>
      <c r="Q17" s="120"/>
    </row>
    <row r="18" spans="1:17" ht="12.75">
      <c r="A18" s="17" t="s">
        <v>36</v>
      </c>
      <c r="B18" t="str">
        <f>VLOOKUP(A18,Мандатная!$A$16:$H$90,2,FALSE)</f>
        <v>Бавыкин</v>
      </c>
      <c r="C18" t="str">
        <f>VLOOKUP(A18,Мандатная!$A$16:$H$90,3,FALSE)</f>
        <v>Дмитрий</v>
      </c>
      <c r="D18" t="str">
        <f>VLOOKUP(A18,Мандатная!$A$16:$H$90,5,FALSE)</f>
        <v>Воронеж</v>
      </c>
      <c r="E18" s="117"/>
      <c r="F18" s="118">
        <f>VLOOKUP(A18,Плав!$A$9:$G$82,5,FALSE)</f>
        <v>0.001736111111111111</v>
      </c>
      <c r="G18" s="119">
        <f>VLOOKUP(A18,Плав!$A$9:$G$82,6,FALSE)</f>
        <v>900</v>
      </c>
      <c r="H18" s="119">
        <f>VLOOKUP(A18,Плав!$A$9:$G$82,7,FALSE)</f>
        <v>16</v>
      </c>
      <c r="I18" s="119">
        <f>VLOOKUP(A18,Стр!$A$9:$G$92,5,FALSE)</f>
        <v>67</v>
      </c>
      <c r="J18" s="119">
        <f>VLOOKUP(A18,Стр!$A$9:$G$92,6,FALSE)</f>
        <v>544</v>
      </c>
      <c r="K18" s="119">
        <f>VLOOKUP(A18,Стр!$A$9:$G$92,7,FALSE)</f>
        <v>20</v>
      </c>
      <c r="L18" s="118">
        <f>VLOOKUP(A18,Бег!$A$9:$G$88,5,FALSE)</f>
        <v>0.0018321759259259261</v>
      </c>
      <c r="M18" s="119">
        <f>VLOOKUP(A18,Бег!$A$9:$G$88,6,FALSE)</f>
        <v>575.666666666667</v>
      </c>
      <c r="N18" s="119">
        <f>VLOOKUP(A18,Бег!$A$9:$G$88,7,FALSE)</f>
        <v>22</v>
      </c>
      <c r="O18" s="119">
        <f>G18+J18+M18</f>
        <v>2019.666666666667</v>
      </c>
      <c r="P18" s="120">
        <f>VLOOKUP(A18,Троеб!$A$12:$M$103,13,FALSE)</f>
        <v>18</v>
      </c>
      <c r="Q18" s="120"/>
    </row>
    <row r="19" spans="1:17" ht="12.75">
      <c r="A19" s="17" t="s">
        <v>42</v>
      </c>
      <c r="B19" t="str">
        <f>VLOOKUP(A19,Мандатная!$A$16:$H$90,2,FALSE)</f>
        <v>Кретов</v>
      </c>
      <c r="C19" t="str">
        <f>VLOOKUP(A19,Мандатная!$A$16:$H$90,3,FALSE)</f>
        <v>Александр</v>
      </c>
      <c r="D19">
        <f>VLOOKUP(A19,Мандатная!$A$16:$H$90,5,FALSE)</f>
        <v>0</v>
      </c>
      <c r="E19" s="117"/>
      <c r="F19" s="118">
        <f>VLOOKUP(A19,Плав!$A$9:$G$82,5,FALSE)</f>
        <v>0.0018553240740740741</v>
      </c>
      <c r="G19" s="119">
        <f>VLOOKUP(A19,Плав!$A$9:$G$82,6,FALSE)</f>
        <v>797</v>
      </c>
      <c r="H19" s="119">
        <f>VLOOKUP(A19,Плав!$A$9:$G$82,7,FALSE)</f>
        <v>22</v>
      </c>
      <c r="I19" s="119">
        <f>VLOOKUP(A19,Стр!$A$9:$G$92,5,FALSE)</f>
        <v>72</v>
      </c>
      <c r="J19" s="119">
        <f>VLOOKUP(A19,Стр!$A$9:$G$92,6,FALSE)</f>
        <v>664</v>
      </c>
      <c r="K19" s="119">
        <f>VLOOKUP(A19,Стр!$A$9:$G$92,7,FALSE)</f>
        <v>13</v>
      </c>
      <c r="L19" s="118">
        <f>VLOOKUP(A19,Бег!$A$9:$G$88,5,FALSE)</f>
        <v>0.0017743055555555557</v>
      </c>
      <c r="M19" s="119">
        <f>VLOOKUP(A19,Бег!$A$9:$G$88,6,FALSE)</f>
        <v>650.666666666667</v>
      </c>
      <c r="N19" s="119">
        <f>VLOOKUP(A19,Бег!$A$9:$G$88,7,FALSE)</f>
        <v>20</v>
      </c>
      <c r="O19" s="119">
        <f>G19+J19+M19</f>
        <v>2111.666666666667</v>
      </c>
      <c r="P19" s="120">
        <f>VLOOKUP(A19,Троеб!$A$12:$M$103,13,FALSE)</f>
        <v>16</v>
      </c>
      <c r="Q19" s="120"/>
    </row>
    <row r="20" spans="1:17" ht="12.75">
      <c r="A20" s="17" t="s">
        <v>47</v>
      </c>
      <c r="B20" t="str">
        <f>VLOOKUP(A20,Мандатная!$A$16:$H$90,2,FALSE)</f>
        <v>Малышев</v>
      </c>
      <c r="C20" t="str">
        <f>VLOOKUP(A20,Мандатная!$A$16:$H$90,3,FALSE)</f>
        <v>Максим</v>
      </c>
      <c r="D20">
        <f>VLOOKUP(A20,Мандатная!$A$16:$H$90,5,FALSE)</f>
        <v>0</v>
      </c>
      <c r="E20" s="117"/>
      <c r="F20" s="118">
        <f>VLOOKUP(A20,Плав!$A$9:$G$82,5,FALSE)</f>
        <v>0.0020590277777777777</v>
      </c>
      <c r="G20" s="119">
        <f>VLOOKUP(A20,Плав!$A$9:$G$82,6,FALSE)</f>
        <v>621</v>
      </c>
      <c r="H20" s="119">
        <f>VLOOKUP(A20,Плав!$A$9:$G$82,7,FALSE)</f>
        <v>31</v>
      </c>
      <c r="I20" s="119">
        <f>VLOOKUP(A20,Стр!$A$9:$G$92,5,FALSE)</f>
        <v>69</v>
      </c>
      <c r="J20" s="119">
        <f>VLOOKUP(A20,Стр!$A$9:$G$92,6,FALSE)</f>
        <v>592</v>
      </c>
      <c r="K20" s="119">
        <f>VLOOKUP(A20,Стр!$A$9:$G$92,7,FALSE)</f>
        <v>17</v>
      </c>
      <c r="L20" s="118">
        <f>VLOOKUP(A20,Бег!$A$9:$G$88,5,FALSE)</f>
        <v>0.0017708333333333332</v>
      </c>
      <c r="M20" s="119">
        <f>VLOOKUP(A20,Бег!$A$9:$G$88,6,FALSE)</f>
        <v>655.166666666667</v>
      </c>
      <c r="N20" s="119">
        <f>VLOOKUP(A20,Бег!$A$9:$G$88,7,FALSE)</f>
        <v>19</v>
      </c>
      <c r="O20" s="119">
        <f>G20+J20+M20</f>
        <v>1868.166666666667</v>
      </c>
      <c r="P20" s="120">
        <f>VLOOKUP(A20,Троеб!$A$12:$M$103,13,FALSE)</f>
        <v>21</v>
      </c>
      <c r="Q20" s="120"/>
    </row>
    <row r="21" spans="1:17" ht="12.75">
      <c r="A21" s="17" t="s">
        <v>51</v>
      </c>
      <c r="B21" t="str">
        <f>VLOOKUP(A21,Мандатная!$A$16:$H$90,2,FALSE)</f>
        <v>Лещев</v>
      </c>
      <c r="C21" t="str">
        <f>VLOOKUP(A21,Мандатная!$A$16:$H$90,3,FALSE)</f>
        <v>Артемий</v>
      </c>
      <c r="D21">
        <f>VLOOKUP(A21,Мандатная!$A$16:$H$90,5,FALSE)</f>
        <v>0</v>
      </c>
      <c r="E21" s="117"/>
      <c r="F21" s="118">
        <f>VLOOKUP(A21,Плав!$A$9:$G$82,5,FALSE)</f>
        <v>0.0018796296296296297</v>
      </c>
      <c r="G21" s="119">
        <f>VLOOKUP(A21,Плав!$A$9:$G$82,6,FALSE)</f>
        <v>776</v>
      </c>
      <c r="H21" s="119">
        <f>VLOOKUP(A21,Плав!$A$9:$G$82,7,FALSE)</f>
        <v>24</v>
      </c>
      <c r="I21" s="119">
        <f>VLOOKUP(A21,Стр!$A$9:$G$92,5,FALSE)</f>
        <v>39</v>
      </c>
      <c r="J21" s="119">
        <f>VLOOKUP(A21,Стр!$A$9:$G$92,6,FALSE)</f>
        <v>0</v>
      </c>
      <c r="K21" s="119">
        <f>VLOOKUP(A21,Стр!$A$9:$G$92,7,FALSE)</f>
        <v>35</v>
      </c>
      <c r="L21" s="118">
        <f>VLOOKUP(A21,Бег!$A$9:$G$88,5,FALSE)</f>
        <v>0.001875</v>
      </c>
      <c r="M21" s="119">
        <f>VLOOKUP(A21,Бег!$A$9:$G$88,6,FALSE)</f>
        <v>520.166666666667</v>
      </c>
      <c r="N21" s="119">
        <f>VLOOKUP(A21,Бег!$A$9:$G$88,7,FALSE)</f>
        <v>29</v>
      </c>
      <c r="O21" s="119">
        <f>G21+J21+M21</f>
        <v>1296.166666666667</v>
      </c>
      <c r="P21" s="120">
        <f>VLOOKUP(A21,Троеб!$A$12:$M$103,13,FALSE)</f>
        <v>34</v>
      </c>
      <c r="Q21" s="120"/>
    </row>
    <row r="22" spans="1:17" ht="15">
      <c r="A22" s="121" t="s">
        <v>250</v>
      </c>
      <c r="B22" s="122"/>
      <c r="C22" s="123" t="s">
        <v>287</v>
      </c>
      <c r="D22" s="122" t="str">
        <f>D18</f>
        <v>Воронеж</v>
      </c>
      <c r="E22" s="124"/>
      <c r="F22" s="125"/>
      <c r="G22" s="126">
        <f>SUM(G18:G21)</f>
        <v>3094</v>
      </c>
      <c r="H22" s="127">
        <f>VLOOKUP(A22,Плав!$A$9:$I$82,9,FALSE)</f>
        <v>5</v>
      </c>
      <c r="I22" s="128"/>
      <c r="J22" s="126">
        <f>SUM(J18:J21)</f>
        <v>1800</v>
      </c>
      <c r="K22" s="127">
        <f>VLOOKUP(A22,Стр!$A$9:$I$92,9,FALSE)</f>
        <v>6</v>
      </c>
      <c r="L22" s="125"/>
      <c r="M22" s="126">
        <f>SUM(M18:M21)</f>
        <v>2401.666666666668</v>
      </c>
      <c r="N22" s="127">
        <f>VLOOKUP(A22,Бег!$A$9:$I$88,9,FALSE)</f>
        <v>4</v>
      </c>
      <c r="O22" s="126">
        <f>SUM(O18:O21)</f>
        <v>7295.666666666668</v>
      </c>
      <c r="P22" s="127">
        <f>VLOOKUP(A22,Троеб!$A$12:$O$103,15,FALSE)</f>
        <v>7</v>
      </c>
      <c r="Q22" s="129"/>
    </row>
    <row r="23" spans="1:17" ht="12.75">
      <c r="A23" s="17"/>
      <c r="E23" s="117"/>
      <c r="F23" s="118"/>
      <c r="G23" s="119"/>
      <c r="H23" s="120"/>
      <c r="I23" s="119"/>
      <c r="J23" s="120"/>
      <c r="K23" s="120"/>
      <c r="L23" s="120"/>
      <c r="M23" s="120"/>
      <c r="N23" s="120"/>
      <c r="O23" s="120"/>
      <c r="P23" s="120"/>
      <c r="Q23" s="120"/>
    </row>
    <row r="24" spans="1:17" ht="12.75">
      <c r="A24" s="17" t="s">
        <v>56</v>
      </c>
      <c r="B24" t="str">
        <f>VLOOKUP(A24,Мандатная!$A$16:$H$90,2,FALSE)</f>
        <v>Лежнёв</v>
      </c>
      <c r="C24" t="str">
        <f>VLOOKUP(A24,Мандатная!$A$16:$H$90,3,FALSE)</f>
        <v>Дмитрий</v>
      </c>
      <c r="D24" t="str">
        <f>VLOOKUP(A24,Мандатная!$A$16:$H$90,5,FALSE)</f>
        <v>Астрахань-1</v>
      </c>
      <c r="E24" s="117"/>
      <c r="F24" s="118">
        <f>VLOOKUP(A24,Плав!$A$9:$G$82,5,FALSE)</f>
        <v>0.0016238425925925927</v>
      </c>
      <c r="G24" s="119">
        <f>VLOOKUP(A24,Плав!$A$9:$G$82,6,FALSE)</f>
        <v>997</v>
      </c>
      <c r="H24" s="119">
        <f>VLOOKUP(A24,Плав!$A$9:$G$82,7,FALSE)</f>
        <v>5</v>
      </c>
      <c r="I24" s="119">
        <f>VLOOKUP(A24,Стр!$A$9:$G$92,5,FALSE)</f>
        <v>76</v>
      </c>
      <c r="J24" s="119">
        <f>VLOOKUP(A24,Стр!$A$9:$G$92,6,FALSE)</f>
        <v>760</v>
      </c>
      <c r="K24" s="119">
        <f>VLOOKUP(A24,Стр!$A$9:$G$92,7,FALSE)</f>
        <v>8</v>
      </c>
      <c r="L24" s="118">
        <f>VLOOKUP(A24,Бег!$A$9:$G$88,5,FALSE)</f>
        <v>0.001880787037037037</v>
      </c>
      <c r="M24" s="119">
        <f>VLOOKUP(A24,Бег!$A$9:$G$88,6,FALSE)</f>
        <v>512.666666666667</v>
      </c>
      <c r="N24" s="119">
        <f>VLOOKUP(A24,Бег!$A$9:$G$88,7,FALSE)</f>
        <v>31</v>
      </c>
      <c r="O24" s="119">
        <f>G24+J24+M24</f>
        <v>2269.666666666667</v>
      </c>
      <c r="P24" s="120">
        <f>VLOOKUP(A24,Троеб!$A$12:$M$103,13,FALSE)</f>
        <v>12</v>
      </c>
      <c r="Q24" s="120"/>
    </row>
    <row r="25" spans="1:17" ht="12.75">
      <c r="A25" s="17" t="s">
        <v>61</v>
      </c>
      <c r="B25" t="str">
        <f>VLOOKUP(A25,Мандатная!$A$16:$H$90,2,FALSE)</f>
        <v>Смыгин</v>
      </c>
      <c r="C25" t="str">
        <f>VLOOKUP(A25,Мандатная!$A$16:$H$90,3,FALSE)</f>
        <v>Михаил</v>
      </c>
      <c r="D25">
        <f>VLOOKUP(A25,Мандатная!$A$16:$H$90,5,FALSE)</f>
        <v>0</v>
      </c>
      <c r="E25" s="117"/>
      <c r="F25" s="118">
        <f>VLOOKUP(A25,Плав!$A$9:$G$82,5,FALSE)</f>
        <v>0.001763888888888889</v>
      </c>
      <c r="G25" s="119">
        <f>VLOOKUP(A25,Плав!$A$9:$G$82,6,FALSE)</f>
        <v>876</v>
      </c>
      <c r="H25" s="119">
        <f>VLOOKUP(A25,Плав!$A$9:$G$82,7,FALSE)</f>
        <v>18</v>
      </c>
      <c r="I25" s="119">
        <f>VLOOKUP(A25,Стр!$A$9:$G$92,5,FALSE)</f>
        <v>47</v>
      </c>
      <c r="J25" s="119">
        <f>VLOOKUP(A25,Стр!$A$9:$G$92,6,FALSE)</f>
        <v>64</v>
      </c>
      <c r="K25" s="119">
        <f>VLOOKUP(A25,Стр!$A$9:$G$92,7,FALSE)</f>
        <v>32</v>
      </c>
      <c r="L25" s="118">
        <f>VLOOKUP(A25,Бег!$A$9:$G$88,5,FALSE)</f>
        <v>0.0019189814814814816</v>
      </c>
      <c r="M25" s="119">
        <f>VLOOKUP(A25,Бег!$A$9:$G$88,6,FALSE)</f>
        <v>463.166666666667</v>
      </c>
      <c r="N25" s="119">
        <f>VLOOKUP(A25,Бег!$A$9:$G$88,7,FALSE)</f>
        <v>33</v>
      </c>
      <c r="O25" s="119">
        <f>G25+J25+M25</f>
        <v>1403.166666666667</v>
      </c>
      <c r="P25" s="120">
        <f>VLOOKUP(A25,Троеб!$A$12:$M$103,13,FALSE)</f>
        <v>32</v>
      </c>
      <c r="Q25" s="120"/>
    </row>
    <row r="26" spans="1:17" ht="12.75">
      <c r="A26" s="17" t="s">
        <v>66</v>
      </c>
      <c r="B26" t="str">
        <f>VLOOKUP(A26,Мандатная!$A$16:$H$90,2,FALSE)</f>
        <v>Федотов</v>
      </c>
      <c r="C26" t="str">
        <f>VLOOKUP(A26,Мандатная!$A$16:$H$90,3,FALSE)</f>
        <v>Дмитрий</v>
      </c>
      <c r="E26" s="117"/>
      <c r="F26" s="118">
        <f>VLOOKUP(A26,Плав!$A$9:$G$82,5,FALSE)</f>
        <v>0.0022881944444444443</v>
      </c>
      <c r="G26" s="119">
        <f>VLOOKUP(A26,Плав!$A$9:$G$82,6,FALSE)</f>
        <v>423</v>
      </c>
      <c r="H26" s="119">
        <f>VLOOKUP(A26,Плав!$A$9:$G$82,7,FALSE)</f>
        <v>40</v>
      </c>
      <c r="I26" s="119">
        <f>VLOOKUP(A26,Стр!$A$9:$G$92,5,FALSE)</f>
        <v>76</v>
      </c>
      <c r="J26" s="119">
        <f>VLOOKUP(A26,Стр!$A$9:$G$92,6,FALSE)</f>
        <v>760</v>
      </c>
      <c r="K26" s="119">
        <f>VLOOKUP(A26,Стр!$A$9:$G$92,7,FALSE)</f>
        <v>8</v>
      </c>
      <c r="L26" s="118">
        <f>VLOOKUP(A26,Бег!$A$9:$G$88,5,FALSE)</f>
        <v>0.0016574074074074074</v>
      </c>
      <c r="M26" s="119">
        <f>VLOOKUP(A26,Бег!$A$9:$G$88,6,FALSE)</f>
        <v>803.666666666667</v>
      </c>
      <c r="N26" s="119">
        <f>VLOOKUP(A26,Бег!$A$9:$G$88,7,FALSE)</f>
        <v>11</v>
      </c>
      <c r="O26" s="119">
        <f>G26+J26+M26</f>
        <v>1986.666666666667</v>
      </c>
      <c r="P26" s="120">
        <f>VLOOKUP(A26,Троеб!$A$12:$M$103,13,FALSE)</f>
        <v>19</v>
      </c>
      <c r="Q26" s="120"/>
    </row>
    <row r="27" spans="1:17" ht="12.75">
      <c r="A27" s="17" t="s">
        <v>69</v>
      </c>
      <c r="B27" t="str">
        <f>VLOOKUP(A27,Мандатная!$A$16:$H$90,2,FALSE)</f>
        <v>Зевин</v>
      </c>
      <c r="C27" t="str">
        <f>VLOOKUP(A27,Мандатная!$A$16:$H$90,3,FALSE)</f>
        <v>Владимир</v>
      </c>
      <c r="E27" s="117"/>
      <c r="F27" s="118">
        <f>VLOOKUP(A27,Плав!$A$9:$G$82,5,FALSE)</f>
        <v>0.0018645833333333333</v>
      </c>
      <c r="G27" s="119">
        <f>VLOOKUP(A27,Плав!$A$9:$G$82,6,FALSE)</f>
        <v>789</v>
      </c>
      <c r="H27" s="119">
        <f>VLOOKUP(A27,Плав!$A$9:$G$82,7,FALSE)</f>
        <v>23</v>
      </c>
      <c r="I27" s="119">
        <f>VLOOKUP(A27,Стр!$A$9:$G$92,5,FALSE)</f>
        <v>69</v>
      </c>
      <c r="J27" s="119">
        <f>VLOOKUP(A27,Стр!$A$9:$G$92,6,FALSE)</f>
        <v>592</v>
      </c>
      <c r="K27" s="119">
        <f>VLOOKUP(A27,Стр!$A$9:$G$92,7,FALSE)</f>
        <v>17</v>
      </c>
      <c r="L27" s="118">
        <f>VLOOKUP(A27,Бег!$A$9:$G$88,5,FALSE)</f>
        <v>0.0018715277777777777</v>
      </c>
      <c r="M27" s="119">
        <f>VLOOKUP(A27,Бег!$A$9:$G$88,6,FALSE)</f>
        <v>524.666666666667</v>
      </c>
      <c r="N27" s="119">
        <f>VLOOKUP(A27,Бег!$A$9:$G$88,7,FALSE)</f>
        <v>28</v>
      </c>
      <c r="O27" s="119">
        <f>G27+J27+M27</f>
        <v>1905.666666666667</v>
      </c>
      <c r="P27" s="120">
        <f>VLOOKUP(A27,Троеб!$A$12:$M$103,13,FALSE)</f>
        <v>20</v>
      </c>
      <c r="Q27" s="120"/>
    </row>
    <row r="28" spans="1:17" ht="15">
      <c r="A28" s="121" t="s">
        <v>251</v>
      </c>
      <c r="B28" s="122"/>
      <c r="C28" s="123" t="s">
        <v>287</v>
      </c>
      <c r="D28" s="122" t="str">
        <f>D24</f>
        <v>Астрахань-1</v>
      </c>
      <c r="E28" s="124"/>
      <c r="F28" s="125"/>
      <c r="G28" s="126">
        <f>SUM(G24:G27)</f>
        <v>3085</v>
      </c>
      <c r="H28" s="127">
        <f>VLOOKUP(A28,Плав!$A$9:$I$82,9,FALSE)</f>
        <v>6</v>
      </c>
      <c r="I28" s="128"/>
      <c r="J28" s="126">
        <f>SUM(J24:J27)</f>
        <v>2176</v>
      </c>
      <c r="K28" s="127">
        <f>VLOOKUP(A28,Стр!$A$9:$I$92,9,FALSE)</f>
        <v>5</v>
      </c>
      <c r="L28" s="125"/>
      <c r="M28" s="126">
        <f>SUM(M24:M27)</f>
        <v>2304.166666666668</v>
      </c>
      <c r="N28" s="127">
        <f>VLOOKUP(A28,Бег!$A$9:$I$88,9,FALSE)</f>
        <v>5</v>
      </c>
      <c r="O28" s="126">
        <f>SUM(O24:O27)</f>
        <v>7565.166666666668</v>
      </c>
      <c r="P28" s="127">
        <f>VLOOKUP(A28,Троеб!$A$12:$O$103,15,FALSE)</f>
        <v>6</v>
      </c>
      <c r="Q28" s="129"/>
    </row>
    <row r="29" spans="1:17" ht="15">
      <c r="A29" s="130"/>
      <c r="B29" s="107"/>
      <c r="C29" s="131"/>
      <c r="D29" s="107"/>
      <c r="E29" s="132"/>
      <c r="F29" s="133"/>
      <c r="G29" s="134"/>
      <c r="H29" s="135"/>
      <c r="I29" s="108"/>
      <c r="J29" s="134"/>
      <c r="K29" s="135"/>
      <c r="L29" s="133"/>
      <c r="M29" s="134"/>
      <c r="N29" s="135"/>
      <c r="O29" s="134"/>
      <c r="P29" s="135"/>
      <c r="Q29" s="107"/>
    </row>
    <row r="30" spans="1:17" ht="18.75" customHeight="1">
      <c r="A30" s="192" t="s">
        <v>73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t="15.75" customHeight="1">
      <c r="A31" s="166" t="s">
        <v>6</v>
      </c>
      <c r="B31" s="190" t="s">
        <v>7</v>
      </c>
      <c r="C31" s="190" t="s">
        <v>8</v>
      </c>
      <c r="D31" s="168" t="s">
        <v>279</v>
      </c>
      <c r="E31" s="189" t="s">
        <v>74</v>
      </c>
      <c r="F31" s="188" t="s">
        <v>242</v>
      </c>
      <c r="G31" s="188"/>
      <c r="H31" s="188"/>
      <c r="I31" s="188" t="s">
        <v>263</v>
      </c>
      <c r="J31" s="188"/>
      <c r="K31" s="188"/>
      <c r="L31" s="188" t="s">
        <v>267</v>
      </c>
      <c r="M31" s="188"/>
      <c r="N31" s="188"/>
      <c r="O31" s="167" t="s">
        <v>280</v>
      </c>
      <c r="P31" s="167" t="s">
        <v>281</v>
      </c>
      <c r="Q31" s="191" t="s">
        <v>282</v>
      </c>
    </row>
    <row r="32" spans="1:17" ht="24.75" customHeight="1">
      <c r="A32" s="166"/>
      <c r="B32" s="190"/>
      <c r="C32" s="190"/>
      <c r="D32" s="168"/>
      <c r="E32" s="189"/>
      <c r="F32" s="110" t="s">
        <v>283</v>
      </c>
      <c r="G32" s="110" t="s">
        <v>284</v>
      </c>
      <c r="H32" s="110" t="s">
        <v>285</v>
      </c>
      <c r="I32" s="110" t="s">
        <v>286</v>
      </c>
      <c r="J32" s="110" t="s">
        <v>284</v>
      </c>
      <c r="K32" s="110" t="s">
        <v>285</v>
      </c>
      <c r="L32" s="110" t="s">
        <v>283</v>
      </c>
      <c r="M32" s="110" t="s">
        <v>284</v>
      </c>
      <c r="N32" s="110" t="s">
        <v>285</v>
      </c>
      <c r="O32" s="167"/>
      <c r="P32" s="167"/>
      <c r="Q32" s="191"/>
    </row>
    <row r="33" spans="1:17" ht="15">
      <c r="A33" s="130"/>
      <c r="B33" s="107"/>
      <c r="C33" s="131"/>
      <c r="D33" s="107"/>
      <c r="E33" s="132"/>
      <c r="F33" s="133"/>
      <c r="G33" s="134"/>
      <c r="H33" s="135"/>
      <c r="I33" s="108"/>
      <c r="J33" s="134"/>
      <c r="K33" s="135"/>
      <c r="L33" s="133"/>
      <c r="M33" s="134"/>
      <c r="N33" s="135"/>
      <c r="O33" s="134"/>
      <c r="P33" s="135"/>
      <c r="Q33" s="107"/>
    </row>
    <row r="34" spans="1:17" ht="12.75">
      <c r="A34" s="17" t="s">
        <v>75</v>
      </c>
      <c r="B34" t="str">
        <f>VLOOKUP(A34,Мандатная!$A$16:$H$90,2,FALSE)</f>
        <v>Филимонов </v>
      </c>
      <c r="C34" t="str">
        <f>VLOOKUP(A34,Мандатная!$A$16:$H$90,3,FALSE)</f>
        <v>Даниил</v>
      </c>
      <c r="D34" t="str">
        <f>VLOOKUP(A34,Мандатная!$A$16:$H$90,5,FALSE)</f>
        <v>Астрахань-2</v>
      </c>
      <c r="E34" s="117"/>
      <c r="F34" s="118">
        <f>VLOOKUP(A34,Плав!$A$9:$G$82,5,FALSE)</f>
        <v>0.0017164351851851854</v>
      </c>
      <c r="G34" s="119">
        <f>VLOOKUP(A34,Плав!$A$9:$G$82,6,FALSE)</f>
        <v>917</v>
      </c>
      <c r="H34" s="119">
        <f>VLOOKUP(A34,Плав!$A$9:$G$82,7,FALSE)</f>
        <v>11</v>
      </c>
      <c r="I34" s="119">
        <f>VLOOKUP(A34,Стр!$A$9:$G$92,5,FALSE)</f>
        <v>28</v>
      </c>
      <c r="J34" s="119">
        <f>VLOOKUP(A34,Стр!$A$9:$G$92,6,FALSE)</f>
        <v>0</v>
      </c>
      <c r="K34" s="119">
        <f>VLOOKUP(A34,Стр!$A$9:$G$92,7,FALSE)</f>
        <v>35</v>
      </c>
      <c r="L34" s="118">
        <f>VLOOKUP(A34,Бег!$A$9:$G$88,5,FALSE)</f>
        <v>0.0019872685185185184</v>
      </c>
      <c r="M34" s="119">
        <f>VLOOKUP(A34,Бег!$A$9:$G$88,6,FALSE)</f>
        <v>374.666666666667</v>
      </c>
      <c r="N34" s="119">
        <f>VLOOKUP(A34,Бег!$A$9:$G$88,7,FALSE)</f>
        <v>38</v>
      </c>
      <c r="O34" s="119">
        <f>G34+J34+M34</f>
        <v>1291.666666666667</v>
      </c>
      <c r="P34" s="120">
        <f>VLOOKUP(A34,Троеб!$A$12:$M$103,13,FALSE)</f>
        <v>35</v>
      </c>
      <c r="Q34" s="120"/>
    </row>
    <row r="35" spans="1:17" ht="12.75">
      <c r="A35" s="17" t="s">
        <v>81</v>
      </c>
      <c r="B35" t="str">
        <f>VLOOKUP(A35,Мандатная!$A$16:$H$90,2,FALSE)</f>
        <v>Бровин </v>
      </c>
      <c r="C35" t="str">
        <f>VLOOKUP(A35,Мандатная!$A$16:$H$90,3,FALSE)</f>
        <v>Юрий </v>
      </c>
      <c r="D35">
        <f>VLOOKUP(A35,Мандатная!$A$16:$H$90,5,FALSE)</f>
        <v>0</v>
      </c>
      <c r="E35" s="117"/>
      <c r="F35" s="118">
        <f>VLOOKUP(A35,Плав!$A$9:$G$82,5,FALSE)</f>
        <v>0.002246527777777778</v>
      </c>
      <c r="G35" s="119">
        <f>VLOOKUP(A35,Плав!$A$9:$G$82,6,FALSE)</f>
        <v>459</v>
      </c>
      <c r="H35" s="119">
        <f>VLOOKUP(A35,Плав!$A$9:$G$82,7,FALSE)</f>
        <v>39</v>
      </c>
      <c r="I35" s="119">
        <f>VLOOKUP(A35,Стр!$A$9:$G$92,5,FALSE)</f>
        <v>35</v>
      </c>
      <c r="J35" s="119">
        <f>VLOOKUP(A35,Стр!$A$9:$G$92,6,FALSE)</f>
        <v>0</v>
      </c>
      <c r="K35" s="119">
        <f>VLOOKUP(A35,Стр!$A$9:$G$92,7,FALSE)</f>
        <v>35</v>
      </c>
      <c r="L35" s="118">
        <f>VLOOKUP(A35,Бег!$A$9:$G$88,5,FALSE)</f>
        <v>0.0018553240740740741</v>
      </c>
      <c r="M35" s="119">
        <f>VLOOKUP(A35,Бег!$A$9:$G$88,6,FALSE)</f>
        <v>545.666666666667</v>
      </c>
      <c r="N35" s="119">
        <f>VLOOKUP(A35,Бег!$A$9:$G$88,7,FALSE)</f>
        <v>24</v>
      </c>
      <c r="O35" s="119">
        <f>G35+J35+M35</f>
        <v>1004.666666666667</v>
      </c>
      <c r="P35" s="120">
        <f>VLOOKUP(A35,Троеб!$A$12:$M$103,13,FALSE)</f>
        <v>37</v>
      </c>
      <c r="Q35" s="120"/>
    </row>
    <row r="36" spans="1:17" ht="12.75">
      <c r="A36" s="17" t="s">
        <v>86</v>
      </c>
      <c r="B36" t="str">
        <f>VLOOKUP(A36,Мандатная!$A$16:$H$90,2,FALSE)</f>
        <v>Досмухамбетов </v>
      </c>
      <c r="C36" t="str">
        <f>VLOOKUP(A36,Мандатная!$A$16:$H$90,3,FALSE)</f>
        <v>Тимерхан</v>
      </c>
      <c r="E36" s="117"/>
      <c r="F36" s="118">
        <f>VLOOKUP(A36,Плав!$A$9:$G$82,5,FALSE)</f>
        <v>0.002153935185185185</v>
      </c>
      <c r="G36" s="119">
        <f>VLOOKUP(A36,Плав!$A$9:$G$82,6,FALSE)</f>
        <v>539</v>
      </c>
      <c r="H36" s="119">
        <f>VLOOKUP(A36,Плав!$A$9:$G$82,7,FALSE)</f>
        <v>35</v>
      </c>
      <c r="I36" s="119">
        <f>VLOOKUP(A36,Стр!$A$9:$G$92,5,FALSE)</f>
        <v>42</v>
      </c>
      <c r="J36" s="119">
        <f>VLOOKUP(A36,Стр!$A$9:$G$92,6,FALSE)</f>
        <v>0</v>
      </c>
      <c r="K36" s="119">
        <f>VLOOKUP(A36,Стр!$A$9:$G$92,7,FALSE)</f>
        <v>35</v>
      </c>
      <c r="L36" s="118">
        <f>VLOOKUP(A36,Бег!$A$9:$G$88,5,FALSE)</f>
        <v>0.0017395833333333334</v>
      </c>
      <c r="M36" s="119">
        <f>VLOOKUP(A36,Бег!$A$9:$G$88,6,FALSE)</f>
        <v>695.666666666667</v>
      </c>
      <c r="N36" s="119">
        <f>VLOOKUP(A36,Бег!$A$9:$G$88,7,FALSE)</f>
        <v>16</v>
      </c>
      <c r="O36" s="119">
        <f>G36+J36+M36</f>
        <v>1234.666666666667</v>
      </c>
      <c r="P36" s="120">
        <f>VLOOKUP(A36,Троеб!$A$12:$M$103,13,FALSE)</f>
        <v>36</v>
      </c>
      <c r="Q36" s="120"/>
    </row>
    <row r="37" spans="1:17" ht="12.75">
      <c r="A37" s="17" t="s">
        <v>91</v>
      </c>
      <c r="B37" t="str">
        <f>VLOOKUP(A37,Мандатная!$A$16:$H$90,2,FALSE)</f>
        <v>Смыгин</v>
      </c>
      <c r="C37" t="str">
        <f>VLOOKUP(A37,Мандатная!$A$16:$H$90,3,FALSE)</f>
        <v>Максим</v>
      </c>
      <c r="E37" s="117"/>
      <c r="F37" s="118">
        <f>VLOOKUP(A37,Плав!$A$9:$G$82,5,FALSE)</f>
        <v>0.0017280092592592594</v>
      </c>
      <c r="G37" s="119">
        <f>VLOOKUP(A37,Плав!$A$9:$G$82,6,FALSE)</f>
        <v>907</v>
      </c>
      <c r="H37" s="119">
        <f>VLOOKUP(A37,Плав!$A$9:$G$82,7,FALSE)</f>
        <v>14</v>
      </c>
      <c r="I37" s="119">
        <f>VLOOKUP(A37,Стр!$A$9:$G$92,5,FALSE)</f>
        <v>56</v>
      </c>
      <c r="J37" s="119">
        <f>VLOOKUP(A37,Стр!$A$9:$G$92,6,FALSE)</f>
        <v>280</v>
      </c>
      <c r="K37" s="119">
        <f>VLOOKUP(A37,Стр!$A$9:$G$92,7,FALSE)</f>
        <v>28</v>
      </c>
      <c r="L37" s="118">
        <f>VLOOKUP(A37,Бег!$A$9:$G$88,5,FALSE)</f>
        <v>0.0019837962962962964</v>
      </c>
      <c r="M37" s="119">
        <f>VLOOKUP(A37,Бег!$A$9:$G$88,6,FALSE)</f>
        <v>379.166666666667</v>
      </c>
      <c r="N37" s="119">
        <f>VLOOKUP(A37,Бег!$A$9:$G$88,7,FALSE)</f>
        <v>36</v>
      </c>
      <c r="O37" s="119">
        <f>G37+J37+M37</f>
        <v>1566.166666666667</v>
      </c>
      <c r="P37" s="120">
        <f>VLOOKUP(A37,Троеб!$A$12:$M$103,13,FALSE)</f>
        <v>27</v>
      </c>
      <c r="Q37" s="120"/>
    </row>
    <row r="38" spans="1:17" ht="15">
      <c r="A38" s="121" t="s">
        <v>252</v>
      </c>
      <c r="B38" s="122"/>
      <c r="C38" s="123" t="s">
        <v>287</v>
      </c>
      <c r="D38" s="122" t="str">
        <f>D34</f>
        <v>Астрахань-2</v>
      </c>
      <c r="E38" s="124"/>
      <c r="F38" s="125"/>
      <c r="G38" s="126">
        <f>SUM(G34:G37)</f>
        <v>2822</v>
      </c>
      <c r="H38" s="127">
        <f>VLOOKUP(A38,Плав!$A$9:$I$82,9,FALSE)</f>
        <v>8</v>
      </c>
      <c r="I38" s="128"/>
      <c r="J38" s="126">
        <f>SUM(J34:J37)</f>
        <v>280</v>
      </c>
      <c r="K38" s="127">
        <f>VLOOKUP(A38,Стр!$A$9:$I$92,9,FALSE)</f>
        <v>12</v>
      </c>
      <c r="L38" s="125"/>
      <c r="M38" s="126">
        <f>SUM(M34:M37)</f>
        <v>1995.1666666666679</v>
      </c>
      <c r="N38" s="127">
        <f>VLOOKUP(A38,Бег!$A$9:$I$88,9,FALSE)</f>
        <v>8</v>
      </c>
      <c r="O38" s="126">
        <f>SUM(O34:O37)</f>
        <v>5097.166666666668</v>
      </c>
      <c r="P38" s="127">
        <f>VLOOKUP(A38,Троеб!$A$12:$O$103,15,FALSE)</f>
        <v>8</v>
      </c>
      <c r="Q38" s="129"/>
    </row>
    <row r="39" spans="1:17" ht="12.75">
      <c r="A39" s="17"/>
      <c r="E39" s="117"/>
      <c r="F39" s="118"/>
      <c r="G39" s="119"/>
      <c r="H39" s="120"/>
      <c r="I39" s="119"/>
      <c r="J39" s="120"/>
      <c r="K39" s="120"/>
      <c r="L39" s="120"/>
      <c r="M39" s="120"/>
      <c r="N39" s="120"/>
      <c r="O39" s="120"/>
      <c r="P39" s="120"/>
      <c r="Q39" s="120"/>
    </row>
    <row r="40" spans="1:17" ht="12.75">
      <c r="A40" s="17" t="s">
        <v>92</v>
      </c>
      <c r="B40" t="str">
        <f>VLOOKUP(A40,Мандатная!$A$16:$H$90,2,FALSE)</f>
        <v>Мозгалов </v>
      </c>
      <c r="C40" t="str">
        <f>VLOOKUP(A40,Мандатная!$A$16:$H$90,3,FALSE)</f>
        <v>Григорий</v>
      </c>
      <c r="D40" t="str">
        <f>VLOOKUP(A40,Мандатная!$A$16:$H$90,5,FALSE)</f>
        <v>Екатеринбург</v>
      </c>
      <c r="E40" s="117"/>
      <c r="F40" s="118">
        <f>VLOOKUP(A40,Плав!$A$9:$G$82,5,FALSE)</f>
        <v>0.001587962962962963</v>
      </c>
      <c r="G40" s="119">
        <f>VLOOKUP(A40,Плав!$A$9:$G$82,6,FALSE)</f>
        <v>1028</v>
      </c>
      <c r="H40" s="119">
        <f>VLOOKUP(A40,Плав!$A$9:$G$82,7,FALSE)</f>
        <v>3</v>
      </c>
      <c r="I40" s="119">
        <f>VLOOKUP(A40,Стр!$A$9:$G$92,5,FALSE)</f>
        <v>76</v>
      </c>
      <c r="J40" s="119">
        <f>VLOOKUP(A40,Стр!$A$9:$G$92,6,FALSE)</f>
        <v>760</v>
      </c>
      <c r="K40" s="119">
        <f>VLOOKUP(A40,Стр!$A$9:$G$92,7,FALSE)</f>
        <v>8</v>
      </c>
      <c r="L40" s="118">
        <f>VLOOKUP(A40,Бег!$A$9:$G$88,5,FALSE)</f>
        <v>0.0015381944444444445</v>
      </c>
      <c r="M40" s="119">
        <f>VLOOKUP(A40,Бег!$A$9:$G$88,6,FALSE)</f>
        <v>956.666666666667</v>
      </c>
      <c r="N40" s="119">
        <f>VLOOKUP(A40,Бег!$A$9:$G$88,7,FALSE)</f>
        <v>1</v>
      </c>
      <c r="O40" s="119">
        <f>G40+J40+M40</f>
        <v>2744.666666666667</v>
      </c>
      <c r="P40" s="120">
        <f>VLOOKUP(A40,Троеб!$A$12:$M$103,13,FALSE)</f>
        <v>4</v>
      </c>
      <c r="Q40" s="120"/>
    </row>
    <row r="41" spans="1:17" ht="12.75">
      <c r="A41" s="17" t="s">
        <v>97</v>
      </c>
      <c r="B41" t="str">
        <f>VLOOKUP(A41,Мандатная!$A$16:$H$90,2,FALSE)</f>
        <v>Трушин </v>
      </c>
      <c r="C41" t="str">
        <f>VLOOKUP(A41,Мандатная!$A$16:$H$90,3,FALSE)</f>
        <v>Владимир</v>
      </c>
      <c r="D41">
        <f>VLOOKUP(A41,Мандатная!$A$16:$H$90,5,FALSE)</f>
        <v>0</v>
      </c>
      <c r="E41" s="117"/>
      <c r="F41" s="118">
        <f>VLOOKUP(A41,Плав!$A$9:$G$82,5,FALSE)</f>
        <v>0.0016898148148148148</v>
      </c>
      <c r="G41" s="119">
        <f>VLOOKUP(A41,Плав!$A$9:$G$82,6,FALSE)</f>
        <v>940</v>
      </c>
      <c r="H41" s="119">
        <f>VLOOKUP(A41,Плав!$A$9:$G$82,7,FALSE)</f>
        <v>9</v>
      </c>
      <c r="I41" s="119">
        <f>VLOOKUP(A41,Стр!$A$9:$G$92,5,FALSE)</f>
        <v>78</v>
      </c>
      <c r="J41" s="119">
        <f>VLOOKUP(A41,Стр!$A$9:$G$92,6,FALSE)</f>
        <v>808</v>
      </c>
      <c r="K41" s="119">
        <f>VLOOKUP(A41,Стр!$A$9:$G$92,7,FALSE)</f>
        <v>6</v>
      </c>
      <c r="L41" s="118">
        <f>VLOOKUP(A41,Бег!$A$9:$G$88,5,FALSE)</f>
        <v>0.0016087962962962963</v>
      </c>
      <c r="M41" s="119">
        <f>VLOOKUP(A41,Бег!$A$9:$G$88,6,FALSE)</f>
        <v>865.166666666667</v>
      </c>
      <c r="N41" s="119">
        <f>VLOOKUP(A41,Бег!$A$9:$G$88,7,FALSE)</f>
        <v>7</v>
      </c>
      <c r="O41" s="119">
        <f>G41+J41+M41</f>
        <v>2613.166666666667</v>
      </c>
      <c r="P41" s="120">
        <f>VLOOKUP(A41,Троеб!$A$12:$M$103,13,FALSE)</f>
        <v>6</v>
      </c>
      <c r="Q41" s="120"/>
    </row>
    <row r="42" spans="1:17" ht="12.75">
      <c r="A42" s="17" t="s">
        <v>101</v>
      </c>
      <c r="B42" t="str">
        <f>VLOOKUP(A42,Мандатная!$A$16:$H$90,2,FALSE)</f>
        <v>Флягин</v>
      </c>
      <c r="C42" t="str">
        <f>VLOOKUP(A42,Мандатная!$A$16:$H$90,3,FALSE)</f>
        <v> Даниил</v>
      </c>
      <c r="D42">
        <f>VLOOKUP(A42,Мандатная!$A$16:$H$90,5,FALSE)</f>
        <v>0</v>
      </c>
      <c r="E42" s="117"/>
      <c r="F42" s="118">
        <f>VLOOKUP(A42,Плав!$A$9:$G$82,5,FALSE)</f>
        <v>0.0016886574074074074</v>
      </c>
      <c r="G42" s="119">
        <f>VLOOKUP(A42,Плав!$A$9:$G$82,6,FALSE)</f>
        <v>941</v>
      </c>
      <c r="H42" s="119">
        <f>VLOOKUP(A42,Плав!$A$9:$G$82,7,FALSE)</f>
        <v>8</v>
      </c>
      <c r="I42" s="119">
        <f>VLOOKUP(A42,Стр!$A$9:$G$92,5,FALSE)</f>
        <v>82</v>
      </c>
      <c r="J42" s="119">
        <f>VLOOKUP(A42,Стр!$A$9:$G$92,6,FALSE)</f>
        <v>904</v>
      </c>
      <c r="K42" s="119">
        <f>VLOOKUP(A42,Стр!$A$9:$G$92,7,FALSE)</f>
        <v>3</v>
      </c>
      <c r="L42" s="118">
        <f>VLOOKUP(A42,Бег!$A$9:$G$88,5,FALSE)</f>
        <v>0.0016319444444444445</v>
      </c>
      <c r="M42" s="119">
        <f>VLOOKUP(A42,Бег!$A$9:$G$88,6,FALSE)</f>
        <v>835.166666666667</v>
      </c>
      <c r="N42" s="119">
        <f>VLOOKUP(A42,Бег!$A$9:$G$88,7,FALSE)</f>
        <v>8</v>
      </c>
      <c r="O42" s="119">
        <f>G42+J42+M42</f>
        <v>2680.166666666667</v>
      </c>
      <c r="P42" s="120">
        <f>VLOOKUP(A42,Троеб!$A$12:$M$103,13,FALSE)</f>
        <v>5</v>
      </c>
      <c r="Q42" s="120"/>
    </row>
    <row r="43" spans="1:17" ht="12.75">
      <c r="A43" s="17" t="s">
        <v>105</v>
      </c>
      <c r="B43" t="str">
        <f>VLOOKUP(A43,Мандатная!$A$16:$H$90,2,FALSE)</f>
        <v>Бондарев</v>
      </c>
      <c r="C43" t="str">
        <f>VLOOKUP(A43,Мандатная!$A$16:$H$90,3,FALSE)</f>
        <v> Николай</v>
      </c>
      <c r="E43" s="117"/>
      <c r="F43" s="118">
        <f>VLOOKUP(A43,Плав!$A$9:$G$82,5,FALSE)</f>
        <v>0.0015578703703703703</v>
      </c>
      <c r="G43" s="119">
        <f>VLOOKUP(A43,Плав!$A$9:$G$82,6,FALSE)</f>
        <v>1054</v>
      </c>
      <c r="H43" s="119">
        <f>VLOOKUP(A43,Плав!$A$9:$G$82,7,FALSE)</f>
        <v>2</v>
      </c>
      <c r="I43" s="119">
        <f>VLOOKUP(A43,Стр!$A$9:$G$92,5,FALSE)</f>
        <v>81</v>
      </c>
      <c r="J43" s="119">
        <f>VLOOKUP(A43,Стр!$A$9:$G$92,6,FALSE)</f>
        <v>880</v>
      </c>
      <c r="K43" s="119">
        <f>VLOOKUP(A43,Стр!$A$9:$G$92,7,FALSE)</f>
        <v>4</v>
      </c>
      <c r="L43" s="118">
        <f>VLOOKUP(A43,Бег!$A$9:$G$88,5,FALSE)</f>
        <v>0.0015486111111111113</v>
      </c>
      <c r="M43" s="119">
        <f>VLOOKUP(A43,Бег!$A$9:$G$88,6,FALSE)</f>
        <v>943.166666666667</v>
      </c>
      <c r="N43" s="119">
        <f>VLOOKUP(A43,Бег!$A$9:$G$88,7,FALSE)</f>
        <v>3</v>
      </c>
      <c r="O43" s="119">
        <f>G43+J43+M43</f>
        <v>2877.166666666667</v>
      </c>
      <c r="P43" s="120">
        <f>VLOOKUP(A43,Троеб!$A$12:$M$103,13,FALSE)</f>
        <v>2</v>
      </c>
      <c r="Q43" s="120"/>
    </row>
    <row r="44" spans="1:17" ht="15">
      <c r="A44" s="121" t="s">
        <v>253</v>
      </c>
      <c r="B44" s="122"/>
      <c r="C44" s="123" t="s">
        <v>287</v>
      </c>
      <c r="D44" s="122" t="str">
        <f>D40</f>
        <v>Екатеринбург</v>
      </c>
      <c r="E44" s="124"/>
      <c r="F44" s="125"/>
      <c r="G44" s="126">
        <f>SUM(G40:G43)</f>
        <v>3963</v>
      </c>
      <c r="H44" s="127">
        <f>VLOOKUP(A44,Плав!$A$9:$I$82,9,FALSE)</f>
        <v>1</v>
      </c>
      <c r="I44" s="128"/>
      <c r="J44" s="126">
        <f>SUM(J40:J43)</f>
        <v>3352</v>
      </c>
      <c r="K44" s="127">
        <f>VLOOKUP(A44,Стр!$A$9:$I$92,9,FALSE)</f>
        <v>1</v>
      </c>
      <c r="L44" s="125"/>
      <c r="M44" s="126">
        <f>SUM(M40:M43)</f>
        <v>3600.166666666668</v>
      </c>
      <c r="N44" s="127">
        <f>VLOOKUP(A44,Бег!$A$9:$I$88,9,FALSE)</f>
        <v>1</v>
      </c>
      <c r="O44" s="126">
        <f>SUM(O40:O43)</f>
        <v>10915.166666666668</v>
      </c>
      <c r="P44" s="127">
        <f>VLOOKUP(A44,Троеб!$A$12:$O$103,15,FALSE)</f>
        <v>1</v>
      </c>
      <c r="Q44" s="129"/>
    </row>
    <row r="45" spans="1:17" ht="12.75">
      <c r="A45" s="17"/>
      <c r="E45" s="117"/>
      <c r="F45" s="118"/>
      <c r="G45" s="119"/>
      <c r="H45" s="120"/>
      <c r="I45" s="119"/>
      <c r="J45" s="120"/>
      <c r="K45" s="120"/>
      <c r="L45" s="120"/>
      <c r="M45" s="120"/>
      <c r="N45" s="120"/>
      <c r="O45" s="120"/>
      <c r="P45" s="120"/>
      <c r="Q45" s="120"/>
    </row>
    <row r="46" spans="1:17" ht="12.75">
      <c r="A46" s="17" t="s">
        <v>110</v>
      </c>
      <c r="B46" t="str">
        <f>VLOOKUP(A46,Мандатная!$A$16:$H$90,2,FALSE)</f>
        <v>Елизаров </v>
      </c>
      <c r="D46" t="s">
        <v>113</v>
      </c>
      <c r="E46" s="117"/>
      <c r="F46" s="118">
        <f>VLOOKUP(A46,Плав!$A$9:$G$82,5,FALSE)</f>
        <v>0.0017337962962962964</v>
      </c>
      <c r="G46" s="119">
        <f>VLOOKUP(A46,Плав!$A$9:$G$82,6,FALSE)</f>
        <v>902</v>
      </c>
      <c r="H46" s="119">
        <f>VLOOKUP(A46,Плав!$A$9:$G$82,7,FALSE)</f>
        <v>15</v>
      </c>
      <c r="I46" s="119">
        <f>VLOOKUP(A46,Стр!$A$9:$G$92,5,FALSE)</f>
        <v>69</v>
      </c>
      <c r="J46" s="119">
        <f>VLOOKUP(A46,Стр!$A$9:$G$92,6,FALSE)</f>
        <v>592</v>
      </c>
      <c r="K46" s="119">
        <f>VLOOKUP(A46,Стр!$A$9:$G$92,7,FALSE)</f>
        <v>17</v>
      </c>
      <c r="L46" s="118">
        <f>VLOOKUP(A46,Бег!$A$9:$G$88,5,FALSE)</f>
        <v>0.0015405092592592593</v>
      </c>
      <c r="M46" s="119">
        <f>VLOOKUP(A46,Бег!$A$9:$G$88,6,FALSE)</f>
        <v>955.166666666667</v>
      </c>
      <c r="N46" s="119">
        <f>VLOOKUP(A46,Бег!$A$9:$G$88,7,FALSE)</f>
        <v>2</v>
      </c>
      <c r="O46" s="119">
        <f>G46+J46+M46</f>
        <v>2449.166666666667</v>
      </c>
      <c r="P46" s="120">
        <f>VLOOKUP(A46,Троеб!$A$12:$M$103,13,FALSE)</f>
        <v>8</v>
      </c>
      <c r="Q46" s="120"/>
    </row>
    <row r="47" spans="1:17" ht="12.75">
      <c r="A47" s="17" t="s">
        <v>115</v>
      </c>
      <c r="B47" t="str">
        <f>VLOOKUP(A47,Мандатная!$A$16:$H$90,2,FALSE)</f>
        <v>Стрединин</v>
      </c>
      <c r="E47" s="117"/>
      <c r="F47" s="118">
        <f>VLOOKUP(A47,Плав!$A$9:$G$82,5,FALSE)</f>
        <v>0.001605324074074074</v>
      </c>
      <c r="G47" s="119">
        <f>VLOOKUP(A47,Плав!$A$9:$G$82,6,FALSE)</f>
        <v>1013</v>
      </c>
      <c r="H47" s="119">
        <f>VLOOKUP(A47,Плав!$A$9:$G$82,7,FALSE)</f>
        <v>4</v>
      </c>
      <c r="I47" s="119">
        <f>VLOOKUP(A47,Стр!$A$9:$G$92,5,FALSE)</f>
        <v>81</v>
      </c>
      <c r="J47" s="119">
        <f>VLOOKUP(A47,Стр!$A$9:$G$92,6,FALSE)</f>
        <v>880</v>
      </c>
      <c r="K47" s="119">
        <f>VLOOKUP(A47,Стр!$A$9:$G$92,7,FALSE)</f>
        <v>4</v>
      </c>
      <c r="L47" s="118">
        <f>VLOOKUP(A47,Бег!$A$9:$G$88,5,FALSE)</f>
        <v>0.0015520833333333333</v>
      </c>
      <c r="M47" s="119">
        <f>VLOOKUP(A47,Бег!$A$9:$G$88,6,FALSE)</f>
        <v>938.666666666667</v>
      </c>
      <c r="N47" s="119">
        <f>VLOOKUP(A47,Бег!$A$9:$G$88,7,FALSE)</f>
        <v>4</v>
      </c>
      <c r="O47" s="119">
        <f>G47+J47+M47</f>
        <v>2831.666666666667</v>
      </c>
      <c r="P47" s="120">
        <f>VLOOKUP(A47,Троеб!$A$12:$M$103,13,FALSE)</f>
        <v>3</v>
      </c>
      <c r="Q47" s="120"/>
    </row>
    <row r="48" spans="1:17" ht="12.75">
      <c r="A48" s="17" t="s">
        <v>119</v>
      </c>
      <c r="B48" t="str">
        <f>VLOOKUP(A48,Мандатная!$A$16:$H$90,2,FALSE)</f>
        <v>Духов</v>
      </c>
      <c r="E48" s="117"/>
      <c r="F48" s="118">
        <f>VLOOKUP(A48,Плав!$A$9:$G$82,5,FALSE)</f>
        <v>0.001814814814814815</v>
      </c>
      <c r="G48" s="119">
        <f>VLOOKUP(A48,Плав!$A$9:$G$82,6,FALSE)</f>
        <v>832</v>
      </c>
      <c r="H48" s="119">
        <f>VLOOKUP(A48,Плав!$A$9:$G$82,7,FALSE)</f>
        <v>21</v>
      </c>
      <c r="I48" s="119">
        <f>VLOOKUP(A48,Стр!$A$9:$G$92,5,FALSE)</f>
        <v>71</v>
      </c>
      <c r="J48" s="119">
        <f>VLOOKUP(A48,Стр!$A$9:$G$92,6,FALSE)</f>
        <v>640</v>
      </c>
      <c r="K48" s="119">
        <f>VLOOKUP(A48,Стр!$A$9:$G$92,7,FALSE)</f>
        <v>15</v>
      </c>
      <c r="L48" s="118">
        <f>VLOOKUP(A48,Бег!$A$9:$G$88,5,FALSE)</f>
        <v>0.0016493055555555556</v>
      </c>
      <c r="M48" s="119">
        <f>VLOOKUP(A48,Бег!$A$9:$G$88,6,FALSE)</f>
        <v>812.666666666667</v>
      </c>
      <c r="N48" s="119">
        <f>VLOOKUP(A48,Бег!$A$9:$G$88,7,FALSE)</f>
        <v>10</v>
      </c>
      <c r="O48" s="119">
        <f>G48+J48+M48</f>
        <v>2284.666666666667</v>
      </c>
      <c r="P48" s="120">
        <f>VLOOKUP(A48,Троеб!$A$12:$M$103,13,FALSE)</f>
        <v>11</v>
      </c>
      <c r="Q48" s="120"/>
    </row>
    <row r="49" spans="1:17" ht="12.75">
      <c r="A49" s="17" t="s">
        <v>122</v>
      </c>
      <c r="B49" t="str">
        <f>VLOOKUP(A49,Мандатная!$A$16:$H$90,2,FALSE)</f>
        <v>Семикин</v>
      </c>
      <c r="E49" s="117"/>
      <c r="F49" s="118">
        <f>VLOOKUP(A49,Плав!$A$9:$G$82,5,FALSE)</f>
        <v>0.0017800925925925927</v>
      </c>
      <c r="G49" s="119">
        <f>VLOOKUP(A49,Плав!$A$9:$G$82,6,FALSE)</f>
        <v>862</v>
      </c>
      <c r="H49" s="119">
        <f>VLOOKUP(A49,Плав!$A$9:$G$82,7,FALSE)</f>
        <v>19</v>
      </c>
      <c r="I49" s="119">
        <f>VLOOKUP(A49,Стр!$A$9:$G$92,5,FALSE)</f>
        <v>72</v>
      </c>
      <c r="J49" s="119">
        <f>VLOOKUP(A49,Стр!$A$9:$G$92,6,FALSE)</f>
        <v>664</v>
      </c>
      <c r="K49" s="119">
        <f>VLOOKUP(A49,Стр!$A$9:$G$92,7,FALSE)</f>
        <v>13</v>
      </c>
      <c r="L49" s="118">
        <f>VLOOKUP(A49,Бег!$A$9:$G$88,5,FALSE)</f>
        <v>0.0017141203703703704</v>
      </c>
      <c r="M49" s="119">
        <f>VLOOKUP(A49,Бег!$A$9:$G$88,6,FALSE)</f>
        <v>728.666666666667</v>
      </c>
      <c r="N49" s="119">
        <f>VLOOKUP(A49,Бег!$A$9:$G$88,7,FALSE)</f>
        <v>15</v>
      </c>
      <c r="O49" s="119">
        <f>G49+J49+M49</f>
        <v>2254.666666666667</v>
      </c>
      <c r="P49" s="120">
        <f>VLOOKUP(A49,Троеб!$A$12:$M$103,13,FALSE)</f>
        <v>13</v>
      </c>
      <c r="Q49" s="120"/>
    </row>
    <row r="50" spans="1:17" ht="15.75" customHeight="1">
      <c r="A50" s="121" t="s">
        <v>254</v>
      </c>
      <c r="B50" s="122"/>
      <c r="C50" s="123"/>
      <c r="D50" s="122" t="s">
        <v>113</v>
      </c>
      <c r="E50" s="124"/>
      <c r="F50" s="125"/>
      <c r="G50" s="126">
        <f>G49+G48+G47+G46</f>
        <v>3609</v>
      </c>
      <c r="H50" s="127">
        <f>VLOOKUP(A50,Плав!$A$9:$I$82,9,FALSE)</f>
        <v>2</v>
      </c>
      <c r="I50" s="128"/>
      <c r="J50" s="126">
        <f>J49+J48+J47+J46</f>
        <v>2776</v>
      </c>
      <c r="K50" s="127">
        <f>VLOOKUP(A50,Стр!$A$9:$I$92,9,FALSE)</f>
        <v>2</v>
      </c>
      <c r="L50" s="125"/>
      <c r="M50" s="126">
        <f>SUM(M46:M49)</f>
        <v>3435.166666666668</v>
      </c>
      <c r="N50" s="127">
        <f>VLOOKUP(A50,Бег!$A$9:$I$88,9,FALSE)</f>
        <v>2</v>
      </c>
      <c r="O50" s="126">
        <f>O49+O48+O47+O46</f>
        <v>9820.166666666668</v>
      </c>
      <c r="P50" s="127">
        <f>VLOOKUP(A50,Троеб!$A$12:$O$103,15,FALSE)</f>
        <v>2</v>
      </c>
      <c r="Q50" s="129"/>
    </row>
    <row r="51" spans="1:17" ht="15" hidden="1">
      <c r="A51" s="121"/>
      <c r="B51" s="122"/>
      <c r="C51" s="123"/>
      <c r="D51" s="122"/>
      <c r="E51" s="124"/>
      <c r="F51" s="125"/>
      <c r="G51" s="126"/>
      <c r="H51" s="127"/>
      <c r="I51" s="128"/>
      <c r="J51" s="126"/>
      <c r="K51" s="127"/>
      <c r="L51" s="125"/>
      <c r="M51" s="126"/>
      <c r="N51" s="127"/>
      <c r="O51" s="126"/>
      <c r="P51" s="127"/>
      <c r="Q51" s="129"/>
    </row>
    <row r="52" spans="1:17" ht="15" hidden="1">
      <c r="A52" s="121"/>
      <c r="B52" s="122"/>
      <c r="C52" s="123"/>
      <c r="D52" s="122"/>
      <c r="E52" s="124"/>
      <c r="F52" s="125"/>
      <c r="G52" s="126"/>
      <c r="H52" s="127"/>
      <c r="I52" s="128"/>
      <c r="J52" s="126"/>
      <c r="K52" s="127"/>
      <c r="L52" s="125"/>
      <c r="M52" s="126"/>
      <c r="N52" s="127"/>
      <c r="O52" s="126"/>
      <c r="P52" s="127"/>
      <c r="Q52" s="129"/>
    </row>
    <row r="53" spans="1:17" ht="12.75">
      <c r="A53" s="97"/>
      <c r="E53" s="117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7" ht="12.75">
      <c r="A54" s="17" t="s">
        <v>126</v>
      </c>
      <c r="B54" t="str">
        <f>VLOOKUP(A54,Мандатная!$A$16:$H$90,2,FALSE)</f>
        <v>Афонин</v>
      </c>
      <c r="C54" s="55"/>
      <c r="D54" t="s">
        <v>128</v>
      </c>
      <c r="E54" s="117"/>
      <c r="F54" s="118">
        <f>VLOOKUP(A54,Плав!$A$9:$G$82,5,FALSE)</f>
        <v>0.0018055555555555555</v>
      </c>
      <c r="G54" s="119">
        <f>VLOOKUP(A54,Плав!$A$9:$G$82,6,FALSE)</f>
        <v>840</v>
      </c>
      <c r="H54" s="119">
        <f>VLOOKUP(A54,Плав!$A$9:$G$82,7,FALSE)</f>
        <v>20</v>
      </c>
      <c r="I54" s="119">
        <f>VLOOKUP(A54,Стр!$A$9:$G$92,5,FALSE)</f>
        <v>67</v>
      </c>
      <c r="J54" s="119">
        <f>VLOOKUP(A54,Стр!$A$9:$G$92,6,FALSE)</f>
        <v>544</v>
      </c>
      <c r="K54" s="119">
        <f>VLOOKUP(A54,Стр!$A$9:$G$92,7,FALSE)</f>
        <v>20</v>
      </c>
      <c r="L54" s="118">
        <f>VLOOKUP(A54,Бег!$A$9:$G$88,5,FALSE)</f>
        <v>0.0017094907407407406</v>
      </c>
      <c r="M54" s="119">
        <f>VLOOKUP(A54,Бег!$A$9:$G$88,6,FALSE)</f>
        <v>734.666666666667</v>
      </c>
      <c r="N54" s="119">
        <f>VLOOKUP(A54,Бег!$A$9:$G$88,7,FALSE)</f>
        <v>14</v>
      </c>
      <c r="O54" s="119">
        <f>G54+J54+M54</f>
        <v>2118.666666666667</v>
      </c>
      <c r="P54" s="120">
        <f>VLOOKUP(A54,Троеб!$A$12:$M$103,13,FALSE)</f>
        <v>15</v>
      </c>
      <c r="Q54" s="120"/>
    </row>
    <row r="55" spans="1:17" ht="12.75">
      <c r="A55" s="17" t="s">
        <v>132</v>
      </c>
      <c r="B55" t="str">
        <f>VLOOKUP(A55,Мандатная!$A$16:$H$90,2,FALSE)</f>
        <v>Хайдуков</v>
      </c>
      <c r="C55" s="55"/>
      <c r="E55" s="117"/>
      <c r="F55" s="118">
        <f>VLOOKUP(A55,Плав!$A$9:$G$82,5,FALSE)</f>
        <v>0.0017268518518518518</v>
      </c>
      <c r="G55" s="119">
        <f>VLOOKUP(A55,Плав!$A$9:$G$82,6,FALSE)</f>
        <v>908</v>
      </c>
      <c r="H55" s="119">
        <f>VLOOKUP(A55,Плав!$A$9:$G$82,7,FALSE)</f>
        <v>13</v>
      </c>
      <c r="I55" s="119">
        <f>VLOOKUP(A55,Стр!$A$9:$G$92,5,FALSE)</f>
        <v>85</v>
      </c>
      <c r="J55" s="119">
        <f>VLOOKUP(A55,Стр!$A$9:$G$92,6,FALSE)</f>
        <v>976</v>
      </c>
      <c r="K55" s="119">
        <f>VLOOKUP(A55,Стр!$A$9:$G$92,7,FALSE)</f>
        <v>2</v>
      </c>
      <c r="L55" s="118">
        <f>VLOOKUP(A55,Бег!$A$9:$G$88,5,FALSE)</f>
        <v>0.0017569444444444447</v>
      </c>
      <c r="M55" s="119">
        <f>VLOOKUP(A55,Бег!$A$9:$G$88,6,FALSE)</f>
        <v>673.166666666667</v>
      </c>
      <c r="N55" s="119">
        <f>VLOOKUP(A55,Бег!$A$9:$G$88,7,FALSE)</f>
        <v>18</v>
      </c>
      <c r="O55" s="119">
        <f>G55+J55+M55</f>
        <v>2557.166666666667</v>
      </c>
      <c r="P55" s="120">
        <f>VLOOKUP(A55,Троеб!$A$12:$M$103,13,FALSE)</f>
        <v>7</v>
      </c>
      <c r="Q55" s="120"/>
    </row>
    <row r="56" spans="1:17" ht="12.75">
      <c r="A56" s="17" t="s">
        <v>138</v>
      </c>
      <c r="B56" t="str">
        <f>VLOOKUP(A56,Мандатная!$A$16:$H$90,2,FALSE)</f>
        <v>Гарифуллин</v>
      </c>
      <c r="C56" s="55"/>
      <c r="E56" s="117"/>
      <c r="F56" s="118">
        <f>VLOOKUP(A56,Плав!$A$9:$G$82,5,FALSE)</f>
        <v>0.002203703703703704</v>
      </c>
      <c r="G56" s="119">
        <f>VLOOKUP(A56,Плав!$A$9:$G$82,6,FALSE)</f>
        <v>496</v>
      </c>
      <c r="H56" s="119">
        <f>VLOOKUP(A56,Плав!$A$9:$G$82,7,FALSE)</f>
        <v>38</v>
      </c>
      <c r="I56" s="119">
        <f>VLOOKUP(A56,Стр!$A$9:$G$92,5,FALSE)</f>
        <v>73</v>
      </c>
      <c r="J56" s="119">
        <f>VLOOKUP(A56,Стр!$A$9:$G$92,6,FALSE)</f>
        <v>688</v>
      </c>
      <c r="K56" s="119">
        <f>VLOOKUP(A56,Стр!$A$9:$G$92,7,FALSE)</f>
        <v>12</v>
      </c>
      <c r="L56" s="118">
        <f>VLOOKUP(A56,Бег!$A$9:$G$88,5,FALSE)</f>
        <v>0.0020243055555555557</v>
      </c>
      <c r="M56" s="119">
        <f>VLOOKUP(A56,Бег!$A$9:$G$88,6,FALSE)</f>
        <v>326.666666666667</v>
      </c>
      <c r="N56" s="119">
        <f>VLOOKUP(A56,Бег!$A$9:$G$88,7,FALSE)</f>
        <v>40</v>
      </c>
      <c r="O56" s="119">
        <f>G56+J56+M56</f>
        <v>1510.666666666667</v>
      </c>
      <c r="P56" s="120">
        <f>VLOOKUP(A56,Троеб!$A$12:$M$103,13,FALSE)</f>
        <v>29</v>
      </c>
      <c r="Q56" s="120"/>
    </row>
    <row r="57" spans="1:17" ht="12.75">
      <c r="A57" s="17" t="s">
        <v>144</v>
      </c>
      <c r="B57" t="str">
        <f>VLOOKUP(A57,Мандатная!$A$16:$H$90,2,FALSE)</f>
        <v>Бобров</v>
      </c>
      <c r="C57" s="55"/>
      <c r="E57" s="117"/>
      <c r="F57" s="118">
        <f>VLOOKUP(A57,Плав!$A$9:$G$82,5,FALSE)</f>
        <v>0.001880787037037037</v>
      </c>
      <c r="G57" s="119">
        <f>VLOOKUP(A57,Плав!$A$9:$G$82,6,FALSE)</f>
        <v>775</v>
      </c>
      <c r="H57" s="119">
        <f>VLOOKUP(A57,Плав!$A$9:$G$82,7,FALSE)</f>
        <v>26</v>
      </c>
      <c r="I57" s="119">
        <f>VLOOKUP(A57,Стр!$A$9:$G$92,5,FALSE)</f>
        <v>56</v>
      </c>
      <c r="J57" s="119">
        <f>VLOOKUP(A57,Стр!$A$9:$G$92,6,FALSE)</f>
        <v>280</v>
      </c>
      <c r="K57" s="119">
        <f>VLOOKUP(A57,Стр!$A$9:$G$92,7,FALSE)</f>
        <v>28</v>
      </c>
      <c r="L57" s="118">
        <f>VLOOKUP(A57,Бег!$A$9:$G$88,5,FALSE)</f>
        <v>0.0019837962962962964</v>
      </c>
      <c r="M57" s="119">
        <f>VLOOKUP(A57,Бег!$A$9:$G$88,6,FALSE)</f>
        <v>379.166666666667</v>
      </c>
      <c r="N57" s="119">
        <f>VLOOKUP(A57,Бег!$A$9:$G$88,7,FALSE)</f>
        <v>36</v>
      </c>
      <c r="O57" s="119">
        <f>G57+J57+M57</f>
        <v>1434.166666666667</v>
      </c>
      <c r="P57" s="120">
        <f>VLOOKUP(A57,Троеб!$A$12:$M$103,13,FALSE)</f>
        <v>30</v>
      </c>
      <c r="Q57" s="120"/>
    </row>
    <row r="58" spans="1:17" ht="15.75" customHeight="1">
      <c r="A58" s="121" t="s">
        <v>255</v>
      </c>
      <c r="B58" s="122"/>
      <c r="C58" s="123"/>
      <c r="D58" s="122" t="s">
        <v>128</v>
      </c>
      <c r="E58" s="124"/>
      <c r="F58" s="125"/>
      <c r="G58" s="126">
        <f>SUM(G54:G57)</f>
        <v>3019</v>
      </c>
      <c r="H58" s="127">
        <f>VLOOKUP(A58,Плав!$A$9:$I$82,9,FALSE)</f>
        <v>7</v>
      </c>
      <c r="I58" s="128"/>
      <c r="J58" s="126">
        <f>SUM(J54:J57)</f>
        <v>2488</v>
      </c>
      <c r="K58" s="127">
        <f>VLOOKUP(A58,Стр!$A$9:$I$92,9,FALSE)</f>
        <v>3</v>
      </c>
      <c r="L58" s="125"/>
      <c r="M58" s="126">
        <f>SUM(M54:M57)</f>
        <v>2113.666666666668</v>
      </c>
      <c r="N58" s="127">
        <f>VLOOKUP(A58,Бег!$A$9:$I$88,9,FALSE)</f>
        <v>7</v>
      </c>
      <c r="O58" s="126">
        <f>SUM(O54:O57)</f>
        <v>7620.666666666668</v>
      </c>
      <c r="P58" s="127">
        <f>VLOOKUP(A58,Троеб!$A$12:$O$103,15,FALSE)</f>
        <v>5</v>
      </c>
      <c r="Q58" s="129"/>
    </row>
    <row r="59" spans="1:17" ht="12.75">
      <c r="A59" s="97"/>
      <c r="E59" s="117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</row>
    <row r="60" spans="1:17" ht="12.75">
      <c r="A60" s="17" t="s">
        <v>149</v>
      </c>
      <c r="B60" t="str">
        <f>VLOOKUP(A60,Мандатная!$A$16:$H$90,2,FALSE)</f>
        <v>Анчиков</v>
      </c>
      <c r="C60" s="55"/>
      <c r="D60" t="s">
        <v>151</v>
      </c>
      <c r="E60" s="117"/>
      <c r="F60" s="118">
        <f>VLOOKUP(A60,Плав!$A$9:$G$82,5,FALSE)</f>
        <v>0.0024629629629629632</v>
      </c>
      <c r="G60" s="119">
        <f>VLOOKUP(A60,Плав!$A$9:$G$82,6,FALSE)</f>
        <v>272</v>
      </c>
      <c r="H60" s="119">
        <f>VLOOKUP(A60,Плав!$A$9:$G$82,7,FALSE)</f>
        <v>42</v>
      </c>
      <c r="I60" s="119">
        <f>VLOOKUP(A60,Стр!$A$9:$G$92,5,FALSE)</f>
        <v>37</v>
      </c>
      <c r="J60" s="119">
        <f>VLOOKUP(A60,Стр!$A$9:$G$92,6,FALSE)</f>
        <v>0</v>
      </c>
      <c r="K60" s="119">
        <f>VLOOKUP(A60,Стр!$A$9:$G$92,7,FALSE)</f>
        <v>35</v>
      </c>
      <c r="L60" s="118">
        <f>VLOOKUP(A60,Бег!$A$9:$G$88,5,FALSE)</f>
        <v>0.001851851851851852</v>
      </c>
      <c r="M60" s="119">
        <f>VLOOKUP(A60,Бег!$A$9:$G$88,6,FALSE)</f>
        <v>550.166666666667</v>
      </c>
      <c r="N60" s="119">
        <f>VLOOKUP(A60,Бег!$A$9:$G$88,7,FALSE)</f>
        <v>23</v>
      </c>
      <c r="O60" s="119">
        <f>G60+J60+M60</f>
        <v>822.166666666667</v>
      </c>
      <c r="P60" s="120">
        <f>VLOOKUP(A60,Троеб!$A$12:$M$103,13,FALSE)</f>
        <v>40</v>
      </c>
      <c r="Q60" s="120"/>
    </row>
    <row r="61" spans="1:17" ht="12.75">
      <c r="A61" s="17" t="s">
        <v>153</v>
      </c>
      <c r="B61" t="str">
        <f>VLOOKUP(A61,Мандатная!$A$16:$H$90,2,FALSE)</f>
        <v>Переведенцев </v>
      </c>
      <c r="C61" s="55"/>
      <c r="E61" s="117"/>
      <c r="F61" s="118">
        <f>VLOOKUP(A61,Плав!$A$9:$G$82,5,FALSE)</f>
        <v>0.001959490740740741</v>
      </c>
      <c r="G61" s="119">
        <f>VLOOKUP(A61,Плав!$A$9:$G$82,6,FALSE)</f>
        <v>707</v>
      </c>
      <c r="H61" s="119">
        <f>VLOOKUP(A61,Плав!$A$9:$G$82,7,FALSE)</f>
        <v>29</v>
      </c>
      <c r="I61" s="119">
        <f>VLOOKUP(A61,Стр!$A$9:$G$92,5,FALSE)</f>
        <v>58</v>
      </c>
      <c r="J61" s="119">
        <f>VLOOKUP(A61,Стр!$A$9:$G$92,6,FALSE)</f>
        <v>328</v>
      </c>
      <c r="K61" s="119">
        <f>VLOOKUP(A61,Стр!$A$9:$G$92,7,FALSE)</f>
        <v>26</v>
      </c>
      <c r="L61" s="118">
        <f>VLOOKUP(A61,Бег!$A$9:$G$88,5,FALSE)</f>
        <v>0.0018773148148148147</v>
      </c>
      <c r="M61" s="119">
        <f>VLOOKUP(A61,Бег!$A$9:$G$88,6,FALSE)</f>
        <v>517.166666666667</v>
      </c>
      <c r="N61" s="119">
        <f>VLOOKUP(A61,Бег!$A$9:$G$88,7,FALSE)</f>
        <v>30</v>
      </c>
      <c r="O61" s="119">
        <f>G61+J61+M61</f>
        <v>1552.166666666667</v>
      </c>
      <c r="P61" s="120">
        <f>VLOOKUP(A61,Троеб!$A$12:$M$103,13,FALSE)</f>
        <v>28</v>
      </c>
      <c r="Q61" s="120"/>
    </row>
    <row r="62" spans="1:17" ht="12.75">
      <c r="A62" s="17" t="s">
        <v>155</v>
      </c>
      <c r="B62">
        <f>VLOOKUP(A62,Мандатная!$A$16:$H$90,2,FALSE)</f>
        <v>0</v>
      </c>
      <c r="C62" s="55"/>
      <c r="E62" s="117"/>
      <c r="F62" s="118">
        <f>VLOOKUP(A62,Плав!$A$9:$G$82,5,FALSE)</f>
        <v>0.0861168981481481</v>
      </c>
      <c r="G62" s="119">
        <f>VLOOKUP(A62,Плав!$A$9:$G$82,6,FALSE)</f>
        <v>0</v>
      </c>
      <c r="H62" s="119">
        <f>VLOOKUP(A62,Плав!$A$9:$G$82,7,FALSE)</f>
        <v>45</v>
      </c>
      <c r="I62" s="119" t="str">
        <f>VLOOKUP(A62,Стр!$A$9:$G$92,5,FALSE)</f>
        <v>н/я</v>
      </c>
      <c r="J62" s="119">
        <f>VLOOKUP(A62,Стр!$A$9:$G$92,6,FALSE)</f>
        <v>0</v>
      </c>
      <c r="K62" s="119">
        <f>VLOOKUP(A62,Стр!$A$9:$G$92,7,FALSE)</f>
        <v>35</v>
      </c>
      <c r="L62" s="118">
        <f>VLOOKUP(A62,Бег!$A$9:$G$88,5,FALSE)</f>
        <v>0.0860555555555556</v>
      </c>
      <c r="M62" s="119">
        <f>VLOOKUP(A62,Бег!$A$9:$G$88,6,FALSE)</f>
        <v>0</v>
      </c>
      <c r="N62" s="119">
        <f>VLOOKUP(A62,Бег!$A$9:$G$88,7,FALSE)</f>
        <v>44</v>
      </c>
      <c r="O62" s="119">
        <f>G62+J62+M62</f>
        <v>0</v>
      </c>
      <c r="P62" s="120">
        <f>VLOOKUP(A62,Троеб!$A$12:$M$103,13,FALSE)</f>
        <v>46</v>
      </c>
      <c r="Q62" s="120"/>
    </row>
    <row r="63" spans="1:17" ht="12.75">
      <c r="A63" s="17" t="s">
        <v>156</v>
      </c>
      <c r="B63">
        <f>VLOOKUP(A63,Мандатная!$A$16:$H$90,2,FALSE)</f>
        <v>0</v>
      </c>
      <c r="C63" s="55"/>
      <c r="E63" s="117"/>
      <c r="F63" s="118">
        <f>VLOOKUP(A63,Плав!$A$9:$G$82,5,FALSE)</f>
        <v>0.127783564814815</v>
      </c>
      <c r="G63" s="119">
        <f>VLOOKUP(A63,Плав!$A$9:$G$82,6,FALSE)</f>
        <v>0</v>
      </c>
      <c r="H63" s="119">
        <f>VLOOKUP(A63,Плав!$A$9:$G$82,7,FALSE)</f>
        <v>45</v>
      </c>
      <c r="I63" s="119" t="str">
        <f>VLOOKUP(A63,Стр!$A$9:$G$92,5,FALSE)</f>
        <v>н/я</v>
      </c>
      <c r="J63" s="119">
        <f>VLOOKUP(A63,Стр!$A$9:$G$92,6,FALSE)</f>
        <v>0</v>
      </c>
      <c r="K63" s="119">
        <f>VLOOKUP(A63,Стр!$A$9:$G$92,7,FALSE)</f>
        <v>35</v>
      </c>
      <c r="L63" s="118">
        <f>VLOOKUP(A63,Бег!$A$9:$G$88,5,FALSE)</f>
        <v>0.127722222222222</v>
      </c>
      <c r="M63" s="119">
        <f>VLOOKUP(A63,Бег!$A$9:$G$88,6,FALSE)</f>
        <v>0</v>
      </c>
      <c r="N63" s="119">
        <f>VLOOKUP(A63,Бег!$A$9:$G$88,7,FALSE)</f>
        <v>44</v>
      </c>
      <c r="O63" s="119">
        <f>G63+J63+M63</f>
        <v>0</v>
      </c>
      <c r="P63" s="120">
        <f>VLOOKUP(A63,Троеб!$A$12:$M$103,13,FALSE)</f>
        <v>46</v>
      </c>
      <c r="Q63" s="120"/>
    </row>
    <row r="64" spans="1:17" ht="15">
      <c r="A64" s="121" t="s">
        <v>256</v>
      </c>
      <c r="B64" s="122"/>
      <c r="C64" s="123"/>
      <c r="D64" s="122" t="s">
        <v>151</v>
      </c>
      <c r="E64" s="124"/>
      <c r="F64" s="125"/>
      <c r="G64" s="126">
        <f>SUM(G60:G63)</f>
        <v>979</v>
      </c>
      <c r="H64" s="127">
        <f>VLOOKUP(A64,Плав!$A$9:$I$82,9,FALSE)</f>
        <v>12</v>
      </c>
      <c r="I64" s="128"/>
      <c r="J64" s="126">
        <f>SUM(J60:J63)</f>
        <v>328</v>
      </c>
      <c r="K64" s="127">
        <f>VLOOKUP(A64,Стр!$A$9:$I$92,9,FALSE)</f>
        <v>11</v>
      </c>
      <c r="L64" s="125"/>
      <c r="M64" s="126">
        <f>SUM(M60:M63)</f>
        <v>1067.333333333334</v>
      </c>
      <c r="N64" s="127">
        <f>VLOOKUP(A64,Бег!$A$9:$I$88,9,FALSE)</f>
        <v>11</v>
      </c>
      <c r="O64" s="126">
        <f>SUM(O60:O63)</f>
        <v>2374.333333333334</v>
      </c>
      <c r="P64" s="127">
        <f>VLOOKUP(A64,Троеб!$A$12:$O$104,15,FALSE)</f>
        <v>12</v>
      </c>
      <c r="Q64" s="129"/>
    </row>
    <row r="65" spans="1:17" ht="12.75">
      <c r="A65" s="17"/>
      <c r="E65" s="117"/>
      <c r="F65" s="118"/>
      <c r="G65" s="119"/>
      <c r="H65" s="119"/>
      <c r="I65" s="119"/>
      <c r="J65" s="119"/>
      <c r="K65" s="119"/>
      <c r="L65" s="118"/>
      <c r="M65" s="119"/>
      <c r="N65" s="119"/>
      <c r="O65" s="119"/>
      <c r="P65" s="120"/>
      <c r="Q65" s="120"/>
    </row>
    <row r="66" spans="1:17" ht="12.75">
      <c r="A66" s="17" t="s">
        <v>157</v>
      </c>
      <c r="B66" t="str">
        <f>VLOOKUP(A66,Мандатная!$A$16:$H$90,2,FALSE)</f>
        <v>Карабашин </v>
      </c>
      <c r="C66" s="55"/>
      <c r="D66" t="s">
        <v>161</v>
      </c>
      <c r="E66" s="117"/>
      <c r="F66" s="118">
        <f>VLOOKUP(A66,Плав!$A$9:$G$82,5,FALSE)</f>
        <v>0.0017384259259259258</v>
      </c>
      <c r="G66" s="69">
        <f>VLOOKUP(F66,ТабПлав!$A$3:$B$1278,2)</f>
        <v>898</v>
      </c>
      <c r="H66" s="119">
        <f>VLOOKUP(A66,Плав!$A$9:$G$82,7,FALSE)</f>
        <v>17</v>
      </c>
      <c r="I66" s="119">
        <f>VLOOKUP(A66,Стр!$A$9:$G$92,5,FALSE)</f>
        <v>76</v>
      </c>
      <c r="J66" s="119">
        <f>VLOOKUP(A66,Стр!$A$9:$G$92,6,FALSE)</f>
        <v>760</v>
      </c>
      <c r="K66" s="119">
        <f>VLOOKUP(A66,Стр!$A$9:$G$92,7,FALSE)</f>
        <v>8</v>
      </c>
      <c r="L66" s="118">
        <f>VLOOKUP(A66,Бег!$A$9:$G$88,5,FALSE)</f>
        <v>0.0018587962962962963</v>
      </c>
      <c r="M66" s="119">
        <f>VLOOKUP(A66,Бег!$A$9:$G$88,6,FALSE)</f>
        <v>541.166666666667</v>
      </c>
      <c r="N66" s="119">
        <f>VLOOKUP(A66,Бег!$A$9:$G$88,7,FALSE)</f>
        <v>25</v>
      </c>
      <c r="O66" s="119">
        <f>G66+J66+M66</f>
        <v>2199.166666666667</v>
      </c>
      <c r="P66" s="120">
        <f>VLOOKUP(A66,Троеб!$A$12:$M$103,13,FALSE)</f>
        <v>14</v>
      </c>
      <c r="Q66" s="120"/>
    </row>
    <row r="67" spans="1:17" ht="12.75">
      <c r="A67" s="17" t="s">
        <v>164</v>
      </c>
      <c r="B67" t="str">
        <f>VLOOKUP(A67,Мандатная!$A$16:$H$90,2,FALSE)</f>
        <v>Моисеев</v>
      </c>
      <c r="C67" s="34"/>
      <c r="E67" s="117"/>
      <c r="F67" s="118">
        <f>VLOOKUP(A67,Плав!$A$9:$G$82,5,FALSE)</f>
        <v>0.001724537037037037</v>
      </c>
      <c r="G67" s="69">
        <f>VLOOKUP(F67,ТабПлав!$A$3:$B$1278,2)</f>
        <v>910</v>
      </c>
      <c r="H67" s="119">
        <f>VLOOKUP(A67,Плав!$A$9:$G$82,7,FALSE)</f>
        <v>12</v>
      </c>
      <c r="I67" s="119">
        <f>VLOOKUP(A67,Стр!$A$9:$G$92,5,FALSE)</f>
        <v>77</v>
      </c>
      <c r="J67" s="119">
        <f>VLOOKUP(A67,Стр!$A$9:$G$92,6,FALSE)</f>
        <v>784</v>
      </c>
      <c r="K67" s="119">
        <f>VLOOKUP(A67,Стр!$A$9:$G$92,7,FALSE)</f>
        <v>7</v>
      </c>
      <c r="L67" s="118">
        <f>VLOOKUP(A67,Бег!$A$9:$G$88,5,FALSE)</f>
        <v>0.001775462962962963</v>
      </c>
      <c r="M67" s="119">
        <f>VLOOKUP(A67,Бег!$A$9:$G$88,6,FALSE)</f>
        <v>649.166666666667</v>
      </c>
      <c r="N67" s="119">
        <f>VLOOKUP(A67,Бег!$A$9:$G$88,7,FALSE)</f>
        <v>21</v>
      </c>
      <c r="O67" s="119">
        <f>G67+J67+M67</f>
        <v>2343.166666666667</v>
      </c>
      <c r="P67" s="120">
        <f>VLOOKUP(A67,Троеб!$A$12:$M$103,13,FALSE)</f>
        <v>10</v>
      </c>
      <c r="Q67" s="120"/>
    </row>
    <row r="68" spans="1:17" ht="12.75">
      <c r="A68" s="17" t="s">
        <v>169</v>
      </c>
      <c r="B68" t="str">
        <f>VLOOKUP(A68,Мандатная!$A$16:$H$90,2,FALSE)</f>
        <v>Семёнов</v>
      </c>
      <c r="C68" s="34"/>
      <c r="E68" s="117"/>
      <c r="F68" s="118">
        <f>VLOOKUP(A68,Плав!$A$9:$G$82,5,FALSE)</f>
        <v>0.0019363425925925928</v>
      </c>
      <c r="G68" s="69">
        <f>VLOOKUP(F68,ТабПлав!$A$3:$B$1278,2)</f>
        <v>727</v>
      </c>
      <c r="H68" s="119">
        <f>VLOOKUP(A68,Плав!$A$9:$G$82,7,FALSE)</f>
        <v>28</v>
      </c>
      <c r="I68" s="119">
        <f>VLOOKUP(A68,Стр!$A$9:$G$92,5,FALSE)</f>
        <v>50</v>
      </c>
      <c r="J68" s="119">
        <f>VLOOKUP(A68,Стр!$A$9:$G$92,6,FALSE)</f>
        <v>136</v>
      </c>
      <c r="K68" s="119">
        <f>VLOOKUP(A68,Стр!$A$9:$G$92,7,FALSE)</f>
        <v>31</v>
      </c>
      <c r="L68" s="118">
        <f>VLOOKUP(A68,Бег!$A$9:$G$88,5,FALSE)</f>
        <v>0.0018645833333333333</v>
      </c>
      <c r="M68" s="119">
        <f>VLOOKUP(A68,Бег!$A$9:$G$88,6,FALSE)</f>
        <v>533.666666666667</v>
      </c>
      <c r="N68" s="119">
        <f>VLOOKUP(A68,Бег!$A$9:$G$88,7,FALSE)</f>
        <v>26</v>
      </c>
      <c r="O68" s="119">
        <f>G68+J68+M68</f>
        <v>1396.666666666667</v>
      </c>
      <c r="P68" s="120">
        <f>VLOOKUP(A68,Троеб!$A$12:$M$103,13,FALSE)</f>
        <v>33</v>
      </c>
      <c r="Q68" s="120"/>
    </row>
    <row r="69" spans="1:17" ht="12.75">
      <c r="A69" s="17" t="s">
        <v>172</v>
      </c>
      <c r="B69" t="str">
        <f>VLOOKUP(A69,Мандатная!$A$16:$H$90,2,FALSE)</f>
        <v>Воеводин </v>
      </c>
      <c r="C69" s="34"/>
      <c r="E69" s="117"/>
      <c r="F69" s="118">
        <f>VLOOKUP(A69,Плав!$A$9:$G$82,5,FALSE)</f>
        <v>0.0020694444444444445</v>
      </c>
      <c r="G69" s="69">
        <f>VLOOKUP(F69,ТабПлав!$A$3:$B$1278,2)</f>
        <v>612</v>
      </c>
      <c r="H69" s="119">
        <f>VLOOKUP(A69,Плав!$A$9:$G$82,7,FALSE)</f>
        <v>32</v>
      </c>
      <c r="I69" s="119">
        <f>VLOOKUP(A69,Стр!$A$9:$G$92,5,FALSE)</f>
        <v>70</v>
      </c>
      <c r="J69" s="119">
        <f>VLOOKUP(A69,Стр!$A$9:$G$92,6,FALSE)</f>
        <v>616</v>
      </c>
      <c r="K69" s="119">
        <f>VLOOKUP(A69,Стр!$A$9:$G$92,7,FALSE)</f>
        <v>16</v>
      </c>
      <c r="L69" s="118">
        <f>VLOOKUP(A69,Бег!$A$9:$G$88,5,FALSE)</f>
        <v>0.001925925925925926</v>
      </c>
      <c r="M69" s="119">
        <f>VLOOKUP(A69,Бег!$A$9:$G$88,6,FALSE)</f>
        <v>454.166666666667</v>
      </c>
      <c r="N69" s="119">
        <f>VLOOKUP(A69,Бег!$A$9:$G$88,7,FALSE)</f>
        <v>34</v>
      </c>
      <c r="O69" s="119">
        <f>G69+J69+M69</f>
        <v>1682.166666666667</v>
      </c>
      <c r="P69" s="120">
        <f>VLOOKUP(A69,Троеб!$A$12:$M$103,13,FALSE)</f>
        <v>24</v>
      </c>
      <c r="Q69" s="120"/>
    </row>
    <row r="70" spans="1:17" ht="15">
      <c r="A70" s="121" t="s">
        <v>257</v>
      </c>
      <c r="B70" s="122"/>
      <c r="C70" s="123"/>
      <c r="D70" s="122" t="str">
        <f>D66</f>
        <v>Рыбинск</v>
      </c>
      <c r="E70" s="124"/>
      <c r="F70" s="125"/>
      <c r="G70" s="126">
        <f>SUM(G66:G69)</f>
        <v>3147</v>
      </c>
      <c r="H70" s="127">
        <f>VLOOKUP(A70,Плав!$A$9:$I$82,9,FALSE)</f>
        <v>4</v>
      </c>
      <c r="I70" s="128"/>
      <c r="J70" s="126">
        <f>SUM(J66:J69)</f>
        <v>2296</v>
      </c>
      <c r="K70" s="127">
        <f>VLOOKUP(A70,Стр!$A$9:$I$92,9,FALSE)</f>
        <v>4</v>
      </c>
      <c r="L70" s="125"/>
      <c r="M70" s="126">
        <f>SUM(M66:M69)</f>
        <v>2178.166666666668</v>
      </c>
      <c r="N70" s="127">
        <f>VLOOKUP(A70,Бег!$A$9:$I$88,9,FALSE)</f>
        <v>6</v>
      </c>
      <c r="O70" s="126">
        <f>SUM(O66:O69)</f>
        <v>7621.166666666668</v>
      </c>
      <c r="P70" s="127">
        <f>VLOOKUP(A70,Троеб!$A$12:$O$103,15,FALSE)</f>
        <v>4</v>
      </c>
      <c r="Q70" s="129"/>
    </row>
    <row r="71" spans="1:17" ht="12.75">
      <c r="A71" s="17"/>
      <c r="E71" s="117"/>
      <c r="F71" s="118"/>
      <c r="G71" s="119"/>
      <c r="H71" s="119"/>
      <c r="I71" s="119"/>
      <c r="J71" s="119"/>
      <c r="K71" s="119"/>
      <c r="L71" s="118"/>
      <c r="M71" s="119"/>
      <c r="N71" s="119"/>
      <c r="O71" s="119"/>
      <c r="P71" s="120"/>
      <c r="Q71" s="120"/>
    </row>
    <row r="72" spans="1:17" ht="12.75">
      <c r="A72" s="17" t="s">
        <v>176</v>
      </c>
      <c r="B72" t="str">
        <f>VLOOKUP(A72,Мандатная!$A$16:$H$90,2,FALSE)</f>
        <v>Николаев </v>
      </c>
      <c r="D72" t="s">
        <v>289</v>
      </c>
      <c r="E72" s="117"/>
      <c r="F72" s="118">
        <f>VLOOKUP(A72,Плав!$A$9:$G$82,5,FALSE)</f>
        <v>0.0018854166666666668</v>
      </c>
      <c r="G72" s="69">
        <f>VLOOKUP(F72,ТабПлав!$A$3:$B$1278,2)</f>
        <v>771</v>
      </c>
      <c r="H72" s="119">
        <f>VLOOKUP(A72,Плав!$A$9:$G$82,7,FALSE)</f>
        <v>27</v>
      </c>
      <c r="I72" s="119">
        <f>VLOOKUP(A72,Стр!$A$9:$G$92,5,FALSE)</f>
        <v>47</v>
      </c>
      <c r="J72" s="119">
        <f>VLOOKUP(A72,Стр!$A$9:$G$92,6,FALSE)</f>
        <v>64</v>
      </c>
      <c r="K72" s="119">
        <f>VLOOKUP(A72,Стр!$A$9:$G$92,7,FALSE)</f>
        <v>32</v>
      </c>
      <c r="L72" s="118">
        <f>VLOOKUP(A72,Бег!$A$9:$G$88,5,FALSE)</f>
        <v>0.0017025462962962962</v>
      </c>
      <c r="M72" s="119">
        <f>VLOOKUP(A72,Бег!$A$9:$G$88,6,FALSE)</f>
        <v>743.666666666667</v>
      </c>
      <c r="N72" s="119">
        <f>VLOOKUP(A72,Бег!$A$9:$G$88,7,FALSE)</f>
        <v>13</v>
      </c>
      <c r="O72" s="119">
        <f>G72+J72+M72</f>
        <v>1578.666666666667</v>
      </c>
      <c r="P72" s="120">
        <f>VLOOKUP(A72,Троеб!$A$12:$M$103,13,FALSE)</f>
        <v>26</v>
      </c>
      <c r="Q72" s="120"/>
    </row>
    <row r="73" spans="1:17" ht="12.75">
      <c r="A73" s="17" t="s">
        <v>180</v>
      </c>
      <c r="B73" t="str">
        <f>VLOOKUP(A73,Мандатная!$A$16:$H$90,2,FALSE)</f>
        <v>Кощеев </v>
      </c>
      <c r="E73" s="117"/>
      <c r="F73" s="118">
        <f>VLOOKUP(A73,Плав!$A$9:$G$82,5,FALSE)</f>
        <v>0.0016342592592592591</v>
      </c>
      <c r="G73" s="69">
        <f>VLOOKUP(F73,ТабПлав!$A$3:$B$1278,2)</f>
        <v>988</v>
      </c>
      <c r="H73" s="119">
        <f>VLOOKUP(A73,Плав!$A$9:$G$82,7,FALSE)</f>
        <v>6</v>
      </c>
      <c r="I73" s="119">
        <f>VLOOKUP(A73,Стр!$A$9:$G$92,5,FALSE)</f>
        <v>66</v>
      </c>
      <c r="J73" s="119">
        <f>VLOOKUP(A73,Стр!$A$9:$G$92,6,FALSE)</f>
        <v>520</v>
      </c>
      <c r="K73" s="119">
        <f>VLOOKUP(A73,Стр!$A$9:$G$92,7,FALSE)</f>
        <v>22</v>
      </c>
      <c r="L73" s="118">
        <f>VLOOKUP(A73,Бег!$A$9:$G$88,5,FALSE)</f>
        <v>0.00159375</v>
      </c>
      <c r="M73" s="119">
        <f>VLOOKUP(A73,Бег!$A$9:$G$88,6,FALSE)</f>
        <v>884.666666666667</v>
      </c>
      <c r="N73" s="119">
        <f>VLOOKUP(A73,Бег!$A$9:$G$88,7,FALSE)</f>
        <v>6</v>
      </c>
      <c r="O73" s="119">
        <f>G73+J73+M73</f>
        <v>2392.666666666667</v>
      </c>
      <c r="P73" s="120">
        <f>VLOOKUP(A73,Троеб!$A$12:$M$103,13,FALSE)</f>
        <v>9</v>
      </c>
      <c r="Q73" s="120"/>
    </row>
    <row r="74" spans="1:17" ht="12.75">
      <c r="A74" s="17" t="s">
        <v>185</v>
      </c>
      <c r="B74" t="str">
        <f>VLOOKUP(A74,Мандатная!$A$16:$H$90,2,FALSE)</f>
        <v>Иванов </v>
      </c>
      <c r="E74" s="117"/>
      <c r="F74" s="118">
        <f>VLOOKUP(A74,Плав!$A$9:$G$82,5,FALSE)</f>
        <v>0.0020810185185185185</v>
      </c>
      <c r="G74" s="69">
        <f>VLOOKUP(F74,ТабПлав!$A$3:$B$1278,2)</f>
        <v>602</v>
      </c>
      <c r="H74" s="119">
        <f>VLOOKUP(A74,Плав!$A$9:$G$82,7,FALSE)</f>
        <v>33</v>
      </c>
      <c r="I74" s="119">
        <f>VLOOKUP(A74,Стр!$A$9:$G$92,5,FALSE)</f>
        <v>59</v>
      </c>
      <c r="J74" s="119">
        <f>VLOOKUP(A74,Стр!$A$9:$G$92,6,FALSE)</f>
        <v>352</v>
      </c>
      <c r="K74" s="119">
        <f>VLOOKUP(A74,Стр!$A$9:$G$92,7,FALSE)</f>
        <v>25</v>
      </c>
      <c r="L74" s="118">
        <f>VLOOKUP(A74,Бег!$A$9:$G$88,5,FALSE)</f>
        <v>0.0016875000000000002</v>
      </c>
      <c r="M74" s="119">
        <f>VLOOKUP(A74,Бег!$A$9:$G$88,6,FALSE)</f>
        <v>763.166666666667</v>
      </c>
      <c r="N74" s="119">
        <f>VLOOKUP(A74,Бег!$A$9:$G$88,7,FALSE)</f>
        <v>12</v>
      </c>
      <c r="O74" s="119">
        <f>G74+J74+M74</f>
        <v>1717.166666666667</v>
      </c>
      <c r="P74" s="120">
        <f>VLOOKUP(A74,Троеб!$A$12:$M$103,13,FALSE)</f>
        <v>23</v>
      </c>
      <c r="Q74" s="120"/>
    </row>
    <row r="75" spans="1:17" ht="12.75">
      <c r="A75" s="17" t="s">
        <v>189</v>
      </c>
      <c r="B75" t="str">
        <f>VLOOKUP(A75,Мандатная!$A$16:$H$90,2,FALSE)</f>
        <v>Хитрин </v>
      </c>
      <c r="E75" s="117"/>
      <c r="F75" s="118">
        <f>VLOOKUP(A75,Плав!$A$9:$G$82,5,FALSE)</f>
        <v>0.0016932870370370372</v>
      </c>
      <c r="G75" s="69">
        <f>VLOOKUP(F75,ТабПлав!$A$3:$B$1278,2)</f>
        <v>937</v>
      </c>
      <c r="H75" s="119">
        <f>VLOOKUP(A75,Плав!$A$9:$G$82,7,FALSE)</f>
        <v>10</v>
      </c>
      <c r="I75" s="119">
        <f>VLOOKUP(A75,Стр!$A$9:$G$92,5,FALSE)</f>
        <v>57</v>
      </c>
      <c r="J75" s="119">
        <f>VLOOKUP(A75,Стр!$A$9:$G$92,6,FALSE)</f>
        <v>304</v>
      </c>
      <c r="K75" s="119">
        <f>VLOOKUP(A75,Стр!$A$9:$G$92,7,FALSE)</f>
        <v>27</v>
      </c>
      <c r="L75" s="118">
        <f>VLOOKUP(A75,Бег!$A$9:$G$88,5,FALSE)</f>
        <v>0.0016423611111111111</v>
      </c>
      <c r="M75" s="119">
        <f>VLOOKUP(A75,Бег!$A$9:$G$88,6,FALSE)</f>
        <v>821.666666666667</v>
      </c>
      <c r="N75" s="119">
        <f>VLOOKUP(A75,Бег!$A$9:$G$88,7,FALSE)</f>
        <v>9</v>
      </c>
      <c r="O75" s="119">
        <f>G75+J75+M75</f>
        <v>2062.666666666667</v>
      </c>
      <c r="P75" s="120">
        <f>VLOOKUP(A75,Троеб!$A$12:$M$103,13,FALSE)</f>
        <v>17</v>
      </c>
      <c r="Q75" s="120"/>
    </row>
    <row r="76" spans="1:17" ht="15">
      <c r="A76" s="121" t="s">
        <v>258</v>
      </c>
      <c r="B76" s="122" t="s">
        <v>161</v>
      </c>
      <c r="C76" s="123"/>
      <c r="D76" s="122" t="s">
        <v>161</v>
      </c>
      <c r="E76" s="124"/>
      <c r="F76" s="125"/>
      <c r="G76" s="126">
        <f>SUM(G72:G75)</f>
        <v>3298</v>
      </c>
      <c r="H76" s="127">
        <f>VLOOKUP(A76,Плав!$A$9:$I$82,9,FALSE)</f>
        <v>3</v>
      </c>
      <c r="I76" s="128"/>
      <c r="J76" s="126">
        <f>SUM(J72:J75)</f>
        <v>1240</v>
      </c>
      <c r="K76" s="127">
        <f>VLOOKUP(A76,Стр!$A$9:$I$92,9,FALSE)</f>
        <v>7</v>
      </c>
      <c r="L76" s="125"/>
      <c r="M76" s="126">
        <f>SUM(M72:M75)</f>
        <v>3213.166666666668</v>
      </c>
      <c r="N76" s="127">
        <f>VLOOKUP(A76,Бег!$A$9:$I$88,9,FALSE)</f>
        <v>3</v>
      </c>
      <c r="O76" s="126">
        <f>SUM(O72:O75)</f>
        <v>7751.166666666668</v>
      </c>
      <c r="P76" s="127">
        <f>VLOOKUP(A76,Троеб!$A$12:$O$103,15,FALSE)</f>
        <v>3</v>
      </c>
      <c r="Q76" s="129"/>
    </row>
    <row r="77" spans="1:17" ht="12.75">
      <c r="A77" s="17"/>
      <c r="E77" s="117"/>
      <c r="F77" s="118"/>
      <c r="G77" s="119"/>
      <c r="H77" s="119"/>
      <c r="I77" s="119"/>
      <c r="J77" s="119"/>
      <c r="K77" s="119"/>
      <c r="L77" s="118"/>
      <c r="M77" s="119"/>
      <c r="N77" s="119"/>
      <c r="O77" s="119"/>
      <c r="P77" s="120"/>
      <c r="Q77" s="120"/>
    </row>
    <row r="78" spans="1:17" ht="12.75">
      <c r="A78" s="17" t="s">
        <v>193</v>
      </c>
      <c r="B78" t="str">
        <f>VLOOKUP(A78,Мандатная!$A$16:$H$90,2,FALSE)</f>
        <v>Вотинцев </v>
      </c>
      <c r="D78" t="s">
        <v>196</v>
      </c>
      <c r="E78" s="117"/>
      <c r="F78" s="118">
        <f>VLOOKUP(A78,Плав!$A$9:$G$82,5,FALSE)</f>
        <v>0.002193287037037037</v>
      </c>
      <c r="G78" s="69">
        <f>VLOOKUP(F78,ТабПлав!$A$3:$B$1278,2)</f>
        <v>505</v>
      </c>
      <c r="H78" s="119">
        <f>VLOOKUP(A78,Плав!$A$9:$G$82,7,FALSE)</f>
        <v>37</v>
      </c>
      <c r="I78" s="119">
        <f>VLOOKUP(A78,Стр!$A$9:$G$92,5,FALSE)</f>
        <v>30</v>
      </c>
      <c r="J78" s="119">
        <f>VLOOKUP(A78,Стр!$A$9:$G$92,6,FALSE)</f>
        <v>0</v>
      </c>
      <c r="K78" s="119">
        <f>VLOOKUP(A78,Стр!$A$9:$G$92,7,FALSE)</f>
        <v>35</v>
      </c>
      <c r="L78" s="118">
        <f>VLOOKUP(A78,Бег!$A$9:$G$88,5,FALSE)</f>
        <v>0.002013888888888889</v>
      </c>
      <c r="M78" s="119">
        <f>VLOOKUP(A78,Бег!$A$9:$G$88,6,FALSE)</f>
        <v>340.166666666667</v>
      </c>
      <c r="N78" s="119">
        <f>VLOOKUP(A78,Бег!$A$9:$G$88,7,FALSE)</f>
        <v>39</v>
      </c>
      <c r="O78" s="119">
        <f>G78+J78+M78</f>
        <v>845.166666666667</v>
      </c>
      <c r="P78" s="120">
        <f>VLOOKUP(A78,Троеб!$A$12:$M$103,13,FALSE)</f>
        <v>38</v>
      </c>
      <c r="Q78" s="120"/>
    </row>
    <row r="79" spans="1:17" ht="12.75">
      <c r="A79" s="17" t="s">
        <v>198</v>
      </c>
      <c r="B79" t="str">
        <f>VLOOKUP(A79,Мандатная!$A$16:$H$90,2,FALSE)</f>
        <v>Латыпов </v>
      </c>
      <c r="E79" s="117"/>
      <c r="F79" s="118">
        <f>VLOOKUP(A79,Плав!$A$9:$G$82,5,FALSE)</f>
        <v>0.0018796296296296297</v>
      </c>
      <c r="G79" s="69">
        <f>VLOOKUP(F79,ТабПлав!$A$3:$B$1278,2)</f>
        <v>776</v>
      </c>
      <c r="H79" s="119">
        <f>VLOOKUP(A79,Плав!$A$9:$G$82,7,FALSE)</f>
        <v>24</v>
      </c>
      <c r="I79" s="119">
        <f>VLOOKUP(A79,Стр!$A$9:$G$92,5,FALSE)</f>
        <v>62</v>
      </c>
      <c r="J79" s="119">
        <f>VLOOKUP(A79,Стр!$A$9:$G$92,6,FALSE)</f>
        <v>424</v>
      </c>
      <c r="K79" s="119">
        <f>VLOOKUP(A79,Стр!$A$9:$G$92,7,FALSE)</f>
        <v>24</v>
      </c>
      <c r="L79" s="118">
        <f>VLOOKUP(A79,Бег!$A$9:$G$88,5,FALSE)</f>
        <v>0.0018703703703703703</v>
      </c>
      <c r="M79" s="119">
        <f>VLOOKUP(A79,Бег!$A$9:$G$88,6,FALSE)</f>
        <v>526.166666666667</v>
      </c>
      <c r="N79" s="119">
        <f>VLOOKUP(A79,Бег!$A$9:$G$88,7,FALSE)</f>
        <v>27</v>
      </c>
      <c r="O79" s="119">
        <f>G79+J79+M79</f>
        <v>1726.166666666667</v>
      </c>
      <c r="P79" s="120">
        <f>VLOOKUP(A79,Троеб!$A$12:$M$103,13,FALSE)</f>
        <v>22</v>
      </c>
      <c r="Q79" s="120"/>
    </row>
    <row r="80" spans="1:17" ht="12.75">
      <c r="A80" s="17" t="s">
        <v>203</v>
      </c>
      <c r="B80" t="str">
        <f>VLOOKUP(A80,Мандатная!$A$16:$H$90,2,FALSE)</f>
        <v>Новгородцев </v>
      </c>
      <c r="E80" s="117"/>
      <c r="F80" s="118">
        <f>VLOOKUP(A80,Плав!$A$9:$G$82,5,FALSE)</f>
        <v>0.001988425925925926</v>
      </c>
      <c r="G80" s="69">
        <f>VLOOKUP(F80,ТабПлав!$A$3:$B$1278,2)</f>
        <v>682</v>
      </c>
      <c r="H80" s="119">
        <f>VLOOKUP(A80,Плав!$A$9:$G$82,7,FALSE)</f>
        <v>30</v>
      </c>
      <c r="I80" s="119">
        <f>VLOOKUP(A80,Стр!$A$9:$G$92,5,FALSE)</f>
        <v>55</v>
      </c>
      <c r="J80" s="119">
        <f>VLOOKUP(A80,Стр!$A$9:$G$92,6,FALSE)</f>
        <v>256</v>
      </c>
      <c r="K80" s="119">
        <f>VLOOKUP(A80,Стр!$A$9:$G$92,7,FALSE)</f>
        <v>30</v>
      </c>
      <c r="L80" s="118">
        <f>VLOOKUP(A80,Бег!$A$9:$G$88,5,FALSE)</f>
        <v>0.0019074074074074076</v>
      </c>
      <c r="M80" s="119">
        <f>VLOOKUP(A80,Бег!$A$9:$G$88,6,FALSE)</f>
        <v>478.166666666667</v>
      </c>
      <c r="N80" s="119">
        <f>VLOOKUP(A80,Бег!$A$9:$G$88,7,FALSE)</f>
        <v>32</v>
      </c>
      <c r="O80" s="119">
        <f>G80+J80+M80</f>
        <v>1416.166666666667</v>
      </c>
      <c r="P80" s="120">
        <f>VLOOKUP(A80,Троеб!$A$12:$M$103,13,FALSE)</f>
        <v>31</v>
      </c>
      <c r="Q80" s="120"/>
    </row>
    <row r="81" spans="1:17" ht="15">
      <c r="A81" s="17" t="s">
        <v>208</v>
      </c>
      <c r="B81" s="56" t="s">
        <v>290</v>
      </c>
      <c r="E81" s="117"/>
      <c r="F81" s="118">
        <f>VLOOKUP(A81,Плав!$A$9:$G$82,5,FALSE)</f>
        <v>0.0027835648148148147</v>
      </c>
      <c r="G81" s="69">
        <f>VLOOKUP(F81,ТабПлав!$A$3:$B$1278,2)</f>
        <v>0</v>
      </c>
      <c r="H81" s="119">
        <f>VLOOKUP(A81,Плав!$A$9:$G$82,7,FALSE)</f>
        <v>45</v>
      </c>
      <c r="I81" s="119" t="str">
        <f>VLOOKUP(A81,Стр!$A$9:$G$92,5,FALSE)</f>
        <v>н/я</v>
      </c>
      <c r="J81" s="119">
        <f>VLOOKUP(A81,Стр!$A$9:$G$92,6,FALSE)</f>
        <v>0</v>
      </c>
      <c r="K81" s="119">
        <f>VLOOKUP(A81,Стр!$A$9:$G$92,7,FALSE)</f>
        <v>35</v>
      </c>
      <c r="L81" s="118">
        <f>VLOOKUP(A81,Бег!$A$9:$G$88,5,FALSE)</f>
        <v>0.127722222222222</v>
      </c>
      <c r="M81" s="119">
        <f>VLOOKUP(A81,Бег!$A$9:$G$88,6,FALSE)</f>
        <v>0</v>
      </c>
      <c r="N81" s="119">
        <f>VLOOKUP(A81,Бег!$A$9:$G$88,7,FALSE)</f>
        <v>44</v>
      </c>
      <c r="O81" s="119">
        <f>G81+J81+M81</f>
        <v>0</v>
      </c>
      <c r="P81" s="120">
        <f>VLOOKUP(A81,Троеб!$A$12:$M$103,13,FALSE)</f>
        <v>46</v>
      </c>
      <c r="Q81" s="120"/>
    </row>
    <row r="82" spans="1:17" ht="15">
      <c r="A82" s="121" t="s">
        <v>265</v>
      </c>
      <c r="B82" s="122"/>
      <c r="C82" s="123"/>
      <c r="D82" s="122" t="s">
        <v>196</v>
      </c>
      <c r="E82" s="124"/>
      <c r="F82" s="125"/>
      <c r="G82" s="126">
        <f>SUM(G78:G81)</f>
        <v>1963</v>
      </c>
      <c r="H82" s="127" t="e">
        <f>VLOOKUP(A82,Плав!$A$9:$I$82,9,FALSE)</f>
        <v>#N/A</v>
      </c>
      <c r="I82" s="128"/>
      <c r="J82" s="126">
        <f>SUM(J78:J81)</f>
        <v>680</v>
      </c>
      <c r="K82" s="127">
        <f>VLOOKUP(A82,Стр!$A$9:$I$92,9,FALSE)</f>
        <v>9</v>
      </c>
      <c r="L82" s="125"/>
      <c r="M82" s="126">
        <f>SUM(M78:M81)</f>
        <v>1344.500000000001</v>
      </c>
      <c r="N82" s="127">
        <f>VLOOKUP(A82,Бег!$A$9:$I$88,9,FALSE)</f>
        <v>10</v>
      </c>
      <c r="O82" s="126">
        <f>SUM(O78:O81)</f>
        <v>3987.500000000001</v>
      </c>
      <c r="P82" s="127">
        <f>VLOOKUP(A82,Троеб!$A$12:$O$103,15,FALSE)</f>
        <v>10</v>
      </c>
      <c r="Q82" s="129"/>
    </row>
    <row r="83" spans="1:17" ht="12.75">
      <c r="A83" s="17"/>
      <c r="E83" s="117"/>
      <c r="F83" s="118"/>
      <c r="G83" s="119"/>
      <c r="H83" s="119"/>
      <c r="I83" s="119"/>
      <c r="J83" s="119"/>
      <c r="K83" s="119"/>
      <c r="L83" s="118"/>
      <c r="M83" s="119"/>
      <c r="N83" s="119"/>
      <c r="O83" s="119"/>
      <c r="P83" s="120"/>
      <c r="Q83" s="120"/>
    </row>
    <row r="84" spans="1:17" ht="15.75">
      <c r="A84" s="17" t="s">
        <v>209</v>
      </c>
      <c r="B84" s="18" t="s">
        <v>210</v>
      </c>
      <c r="E84" s="117"/>
      <c r="F84" s="118">
        <f>VLOOKUP(A84,Плав!$A$9:$G$82,5,FALSE)</f>
        <v>0.002425925925925926</v>
      </c>
      <c r="G84" s="69">
        <f>VLOOKUP(F84,ТабПлав!$A$3:$B$1278,2)</f>
        <v>304</v>
      </c>
      <c r="H84" s="119">
        <f>VLOOKUP(A84,Плав!$A$9:$G$82,7,FALSE)</f>
        <v>41</v>
      </c>
      <c r="I84" s="119" t="str">
        <f>VLOOKUP(A84,Стр!$A$9:$G$92,5,FALSE)</f>
        <v>н/я</v>
      </c>
      <c r="J84" s="119">
        <f>VLOOKUP(A84,Стр!$A$9:$G$92,6,FALSE)</f>
        <v>0</v>
      </c>
      <c r="K84" s="119">
        <f>VLOOKUP(A84,Стр!$A$9:$G$92,7,FALSE)</f>
        <v>35</v>
      </c>
      <c r="L84" s="118">
        <f>VLOOKUP(A84,Бег!$A$9:$G$88,5,FALSE)</f>
        <v>0.0024930555555555556</v>
      </c>
      <c r="M84" s="119">
        <f>VLOOKUP(A84,Бег!$A$9:$G$88,6,FALSE)</f>
        <v>0</v>
      </c>
      <c r="N84" s="119">
        <f>VLOOKUP(A84,Бег!$A$9:$G$88,7,FALSE)</f>
        <v>44</v>
      </c>
      <c r="O84" s="119">
        <f>G84+J84+M84</f>
        <v>304</v>
      </c>
      <c r="P84" s="120">
        <f>VLOOKUP(A84,Троеб!$A$12:$M$103,13,FALSE)</f>
        <v>45</v>
      </c>
      <c r="Q84" s="120"/>
    </row>
    <row r="85" spans="1:17" ht="15.75">
      <c r="A85" s="17" t="s">
        <v>215</v>
      </c>
      <c r="B85" s="18" t="s">
        <v>259</v>
      </c>
      <c r="E85" s="117"/>
      <c r="F85" s="118">
        <f>VLOOKUP(A85,Плав!$A$9:$G$82,5,FALSE)</f>
        <v>0.0444502314814815</v>
      </c>
      <c r="G85" s="69">
        <f>VLOOKUP(F85,ТабПлав!$A$3:$B$1278,2)</f>
        <v>0</v>
      </c>
      <c r="H85" s="119">
        <f>VLOOKUP(A85,Плав!$A$9:$G$82,7,FALSE)</f>
        <v>45</v>
      </c>
      <c r="I85" s="119" t="str">
        <f>VLOOKUP(A85,Стр!$A$9:$G$92,5,FALSE)</f>
        <v>н/я</v>
      </c>
      <c r="J85" s="119">
        <f>VLOOKUP(A85,Стр!$A$9:$G$92,6,FALSE)</f>
        <v>0</v>
      </c>
      <c r="K85" s="119">
        <f>VLOOKUP(A85,Стр!$A$9:$G$92,7,FALSE)</f>
        <v>35</v>
      </c>
      <c r="L85" s="118">
        <f>VLOOKUP(A85,Бег!$A$9:$G$88,5,FALSE)</f>
        <v>0.0443888888888889</v>
      </c>
      <c r="M85" s="119">
        <f>VLOOKUP(A85,Бег!$A$9:$G$88,6,FALSE)</f>
        <v>0</v>
      </c>
      <c r="N85" s="119">
        <f>VLOOKUP(A85,Бег!$A$9:$G$88,7,FALSE)</f>
        <v>44</v>
      </c>
      <c r="O85" s="119">
        <f>G85+J85+M85</f>
        <v>0</v>
      </c>
      <c r="P85" s="120">
        <f>VLOOKUP(A85,Троеб!$A$12:$M$103,13,FALSE)</f>
        <v>46</v>
      </c>
      <c r="Q85" s="120"/>
    </row>
    <row r="86" spans="1:17" ht="15.75">
      <c r="A86" s="17" t="s">
        <v>216</v>
      </c>
      <c r="B86" s="18" t="s">
        <v>217</v>
      </c>
      <c r="E86" s="117"/>
      <c r="F86" s="118">
        <f>VLOOKUP(A86,Плав!$A$9:$G$82,5,FALSE)</f>
        <v>0.0025127314814814812</v>
      </c>
      <c r="G86" s="69">
        <f>VLOOKUP(F86,ТабПлав!$A$3:$B$1278,2)</f>
        <v>229</v>
      </c>
      <c r="H86" s="119">
        <f>VLOOKUP(A86,Плав!$A$9:$G$82,7,FALSE)</f>
        <v>44</v>
      </c>
      <c r="I86" s="119">
        <f>VLOOKUP(A86,Стр!$A$9:$G$92,5,FALSE)</f>
        <v>25</v>
      </c>
      <c r="J86" s="119">
        <f>VLOOKUP(A86,Стр!$A$9:$G$92,6,FALSE)</f>
        <v>0</v>
      </c>
      <c r="K86" s="119">
        <f>VLOOKUP(A86,Стр!$A$9:$G$92,7,FALSE)</f>
        <v>35</v>
      </c>
      <c r="L86" s="118">
        <f>VLOOKUP(A86,Бег!$A$9:$G$88,5,FALSE)</f>
        <v>0.0021122685185185185</v>
      </c>
      <c r="M86" s="119">
        <f>VLOOKUP(A86,Бег!$A$9:$G$88,6,FALSE)</f>
        <v>212.666666666667</v>
      </c>
      <c r="N86" s="119">
        <f>VLOOKUP(A86,Бег!$A$9:$G$88,7,FALSE)</f>
        <v>42</v>
      </c>
      <c r="O86" s="119">
        <f>G86+J86+M86</f>
        <v>441.66666666666697</v>
      </c>
      <c r="P86" s="120">
        <f>VLOOKUP(A86,Троеб!$A$12:$M$103,13,FALSE)</f>
        <v>44</v>
      </c>
      <c r="Q86" s="120"/>
    </row>
    <row r="87" spans="1:17" s="1" customFormat="1" ht="15">
      <c r="A87" s="17" t="s">
        <v>220</v>
      </c>
      <c r="B87" s="56"/>
      <c r="C87" s="136"/>
      <c r="D87" s="136"/>
      <c r="E87" s="137"/>
      <c r="F87" s="118">
        <f>VLOOKUP(A87,Плав!$A$9:$G$82,5,FALSE)</f>
        <v>0.127783564814815</v>
      </c>
      <c r="G87" s="69">
        <f>VLOOKUP(F87,ТабПлав!$A$3:$B$1278,2)</f>
        <v>0</v>
      </c>
      <c r="H87" s="119">
        <f>VLOOKUP(A87,Плав!$A$9:$G$82,7,FALSE)</f>
        <v>45</v>
      </c>
      <c r="I87" s="119" t="str">
        <f>VLOOKUP(A87,Стр!$A$9:$G$92,5,FALSE)</f>
        <v>н/я</v>
      </c>
      <c r="J87" s="119">
        <f>VLOOKUP(A87,Стр!$A$9:$G$92,6,FALSE)</f>
        <v>0</v>
      </c>
      <c r="K87" s="119">
        <f>VLOOKUP(A87,Стр!$A$9:$G$92,7,FALSE)</f>
        <v>35</v>
      </c>
      <c r="L87" s="118">
        <f>VLOOKUP(A87,Бег!$A$9:$G$88,5,FALSE)</f>
        <v>0.127722222222222</v>
      </c>
      <c r="M87" s="119">
        <f>VLOOKUP(A87,Бег!$A$9:$G$88,6,FALSE)</f>
        <v>0</v>
      </c>
      <c r="N87" s="119">
        <f>VLOOKUP(A87,Бег!$A$9:$G$88,7,FALSE)</f>
        <v>44</v>
      </c>
      <c r="O87" s="119">
        <f>G87+J87+M87</f>
        <v>0</v>
      </c>
      <c r="P87" s="120">
        <f>VLOOKUP(A87,Троеб!$A$12:$M$103,13,FALSE)</f>
        <v>46</v>
      </c>
      <c r="Q87" s="136"/>
    </row>
    <row r="88" spans="1:17" s="1" customFormat="1" ht="15">
      <c r="A88" s="121" t="s">
        <v>266</v>
      </c>
      <c r="B88" s="122"/>
      <c r="C88" s="123"/>
      <c r="D88" s="122">
        <f>D84</f>
        <v>0</v>
      </c>
      <c r="E88" s="124"/>
      <c r="F88" s="125"/>
      <c r="G88" s="126">
        <f>SUM(G84:G87)</f>
        <v>533</v>
      </c>
      <c r="H88" s="127" t="e">
        <f>VLOOKUP(A88,Плав!$A$9:$I$82,9,FALSE)</f>
        <v>#N/A</v>
      </c>
      <c r="I88" s="128"/>
      <c r="J88" s="126">
        <f>SUM(J84:J87)</f>
        <v>0</v>
      </c>
      <c r="K88" s="127">
        <f>VLOOKUP(A88,Стр!$A$9:$I$92,9,FALSE)</f>
        <v>13</v>
      </c>
      <c r="L88" s="125"/>
      <c r="M88" s="126">
        <f>SUM(M84:M87)</f>
        <v>212.666666666667</v>
      </c>
      <c r="N88" s="127">
        <f>VLOOKUP(A88,Бег!$A$9:$I$88,9,FALSE)</f>
        <v>13</v>
      </c>
      <c r="O88" s="126">
        <f>SUM(O84:O87)</f>
        <v>745.666666666667</v>
      </c>
      <c r="P88" s="127">
        <f>VLOOKUP(A88,Троеб!$A$12:$O$103,15,FALSE)</f>
        <v>13</v>
      </c>
      <c r="Q88" s="129"/>
    </row>
    <row r="89" spans="1:17" s="1" customFormat="1" ht="14.25">
      <c r="A89" s="138"/>
      <c r="B89" s="136"/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</row>
    <row r="90" spans="1:17" s="1" customFormat="1" ht="15.75" customHeight="1">
      <c r="A90" s="138" t="s">
        <v>221</v>
      </c>
      <c r="B90" s="38" t="s">
        <v>222</v>
      </c>
      <c r="C90" s="139"/>
      <c r="D90" s="140"/>
      <c r="E90" s="140"/>
      <c r="F90" s="118">
        <f>VLOOKUP(A90,Плав!$A$9:$G$82,5,FALSE)</f>
        <v>0.0015127314814814814</v>
      </c>
      <c r="G90" s="69">
        <f>VLOOKUP(F90,ТабПлав!$A$3:$B$1278,2)</f>
        <v>1093</v>
      </c>
      <c r="H90" s="119">
        <f>VLOOKUP(A90,Плав!$A$9:$G$82,7,FALSE)</f>
        <v>1</v>
      </c>
      <c r="I90" s="119">
        <f>VLOOKUP(A90,Стр!$A$9:$G$92,5,FALSE)</f>
        <v>86</v>
      </c>
      <c r="J90" s="119">
        <f>VLOOKUP(A90,Стр!$A$9:$G$92,6,FALSE)</f>
        <v>1000</v>
      </c>
      <c r="K90" s="119">
        <f>VLOOKUP(A90,Стр!$A$9:$G$92,7,FALSE)</f>
        <v>1</v>
      </c>
      <c r="L90" s="118">
        <f>VLOOKUP(A90,Бег!$A$9:$G$88,5,FALSE)</f>
        <v>0.0015578703703703703</v>
      </c>
      <c r="M90" s="119">
        <f>VLOOKUP(A90,Бег!$A$9:$G$88,6,FALSE)</f>
        <v>931.166666666667</v>
      </c>
      <c r="N90" s="119">
        <f>VLOOKUP(A90,Бег!$A$9:$G$88,7,FALSE)</f>
        <v>5</v>
      </c>
      <c r="O90" s="119">
        <f>G90+J90+M90</f>
        <v>3024.166666666667</v>
      </c>
      <c r="P90" s="120">
        <f>VLOOKUP(A90,Троеб!$A$12:$M$103,13,FALSE)</f>
        <v>1</v>
      </c>
      <c r="Q90" s="140"/>
    </row>
    <row r="91" spans="1:16" s="1" customFormat="1" ht="15.75" customHeight="1">
      <c r="A91" s="138" t="s">
        <v>226</v>
      </c>
      <c r="B91" s="38" t="s">
        <v>227</v>
      </c>
      <c r="E91" s="49"/>
      <c r="F91" s="118">
        <f>VLOOKUP(A91,Плав!$A$9:$G$82,5,FALSE)</f>
        <v>0.0016550925925925926</v>
      </c>
      <c r="G91" s="69">
        <f>VLOOKUP(F91,ТабПлав!$A$3:$B$1278,2)</f>
        <v>970</v>
      </c>
      <c r="H91" s="119">
        <f>VLOOKUP(A91,Плав!$A$9:$G$82,7,FALSE)</f>
        <v>7</v>
      </c>
      <c r="I91" s="119">
        <f>VLOOKUP(A91,Стр!$A$9:$G$92,5,FALSE)</f>
        <v>45</v>
      </c>
      <c r="J91" s="119">
        <f>VLOOKUP(A91,Стр!$A$9:$G$92,6,FALSE)</f>
        <v>16</v>
      </c>
      <c r="K91" s="119">
        <f>VLOOKUP(A91,Стр!$A$9:$G$92,7,FALSE)</f>
        <v>34</v>
      </c>
      <c r="L91" s="118">
        <f>VLOOKUP(A91,Бег!$A$9:$G$88,5,FALSE)</f>
        <v>0.0017511574074074074</v>
      </c>
      <c r="M91" s="119">
        <f>VLOOKUP(A91,Бег!$A$9:$G$88,6,FALSE)</f>
        <v>680.666666666667</v>
      </c>
      <c r="N91" s="119">
        <f>VLOOKUP(A91,Бег!$A$9:$G$88,7,FALSE)</f>
        <v>17</v>
      </c>
      <c r="O91" s="119">
        <f>G91+J91+M91</f>
        <v>1666.666666666667</v>
      </c>
      <c r="P91" s="120">
        <f>VLOOKUP(A91,Троеб!$A$12:$M$103,13,FALSE)</f>
        <v>25</v>
      </c>
    </row>
    <row r="92" spans="1:17" s="1" customFormat="1" ht="15.75">
      <c r="A92" s="138" t="s">
        <v>230</v>
      </c>
      <c r="B92" s="18"/>
      <c r="C92" s="139"/>
      <c r="D92" s="139"/>
      <c r="E92" s="139"/>
      <c r="F92" s="118">
        <f>VLOOKUP(A92,Плав!$A$9:$G$82,5,FALSE)</f>
        <v>0.0861168981481481</v>
      </c>
      <c r="G92" s="69">
        <f>VLOOKUP(F92,ТабПлав!$A$3:$B$1278,2)</f>
        <v>0</v>
      </c>
      <c r="H92" s="119">
        <f>VLOOKUP(A92,Плав!$A$9:$G$82,7,FALSE)</f>
        <v>45</v>
      </c>
      <c r="I92" s="119" t="str">
        <f>VLOOKUP(A92,Стр!$A$9:$G$92,5,FALSE)</f>
        <v>н/я</v>
      </c>
      <c r="J92" s="119">
        <f>VLOOKUP(A92,Стр!$A$9:$G$92,6,FALSE)</f>
        <v>0</v>
      </c>
      <c r="K92" s="119">
        <f>VLOOKUP(A92,Стр!$A$9:$G$92,7,FALSE)</f>
        <v>35</v>
      </c>
      <c r="L92" s="118">
        <f>VLOOKUP(A92,Бег!$A$9:$G$88,5,FALSE)</f>
        <v>0.0860555555555556</v>
      </c>
      <c r="M92" s="119">
        <f>VLOOKUP(A92,Бег!$A$9:$G$88,6,FALSE)</f>
        <v>0</v>
      </c>
      <c r="N92" s="119">
        <f>VLOOKUP(A92,Бег!$A$9:$G$88,7,FALSE)</f>
        <v>44</v>
      </c>
      <c r="O92" s="119">
        <f>G92+J92+M92</f>
        <v>0</v>
      </c>
      <c r="P92" s="120">
        <f>VLOOKUP(A92,Троеб!$A$12:$M$103,13,FALSE)</f>
        <v>46</v>
      </c>
      <c r="Q92" s="140"/>
    </row>
    <row r="93" spans="1:16" ht="15">
      <c r="A93" s="138" t="s">
        <v>231</v>
      </c>
      <c r="B93" s="36"/>
      <c r="F93" s="118">
        <f>VLOOKUP(A93,Плав!$A$9:$G$82,5,FALSE)</f>
        <v>0.127783564814815</v>
      </c>
      <c r="G93" s="69">
        <f>VLOOKUP(F93,ТабПлав!$A$3:$B$1278,2)</f>
        <v>0</v>
      </c>
      <c r="H93" s="119">
        <f>VLOOKUP(A93,Плав!$A$9:$G$82,7,FALSE)</f>
        <v>45</v>
      </c>
      <c r="I93" s="119" t="str">
        <f>VLOOKUP(A93,Стр!$A$9:$G$92,5,FALSE)</f>
        <v>н/я</v>
      </c>
      <c r="J93" s="119">
        <f>VLOOKUP(A93,Стр!$A$9:$G$92,6,FALSE)</f>
        <v>0</v>
      </c>
      <c r="K93" s="119">
        <f>VLOOKUP(A93,Стр!$A$9:$G$92,7,FALSE)</f>
        <v>35</v>
      </c>
      <c r="L93" s="118">
        <f>VLOOKUP(A93,Бег!$A$9:$G$88,5,FALSE)</f>
        <v>0.127722222222222</v>
      </c>
      <c r="M93" s="119">
        <f>VLOOKUP(A93,Бег!$A$9:$G$88,6,FALSE)</f>
        <v>0</v>
      </c>
      <c r="N93" s="119">
        <f>VLOOKUP(A93,Бег!$A$9:$G$88,7,FALSE)</f>
        <v>44</v>
      </c>
      <c r="O93" s="119">
        <f>G93+J93+M93</f>
        <v>0</v>
      </c>
      <c r="P93" s="120">
        <f>VLOOKUP(A93,Троеб!$A$12:$M$103,13,FALSE)</f>
        <v>46</v>
      </c>
    </row>
    <row r="94" spans="1:17" ht="15">
      <c r="A94" s="121" t="s">
        <v>260</v>
      </c>
      <c r="B94" s="122"/>
      <c r="C94" s="123"/>
      <c r="D94" s="122">
        <f>D90</f>
        <v>0</v>
      </c>
      <c r="E94" s="124"/>
      <c r="F94" s="125"/>
      <c r="G94" s="126">
        <f>SUM(G90:G93)</f>
        <v>2063</v>
      </c>
      <c r="H94" s="127">
        <f>VLOOKUP(A94,Плав!$A$9:$I$82,9,FALSE)</f>
        <v>9</v>
      </c>
      <c r="I94" s="128"/>
      <c r="J94" s="126">
        <f>SUM(J90:J93)</f>
        <v>1016</v>
      </c>
      <c r="K94" s="127">
        <f>VLOOKUP(A94,Стр!$A$9:$I$92,9,FALSE)</f>
        <v>8</v>
      </c>
      <c r="L94" s="125"/>
      <c r="M94" s="126">
        <f>SUM(M90:M93)</f>
        <v>1611.833333333334</v>
      </c>
      <c r="N94" s="127">
        <f>VLOOKUP(A94,Бег!$A$9:$I$88,9,FALSE)</f>
        <v>9</v>
      </c>
      <c r="O94" s="126">
        <f>SUM(O90:O93)</f>
        <v>4690.833333333334</v>
      </c>
      <c r="P94" s="127">
        <f>VLOOKUP(A94,Троеб!$A$12:$O$103,15,FALSE)</f>
        <v>9</v>
      </c>
      <c r="Q94" s="129"/>
    </row>
    <row r="96" spans="1:17" ht="15.75">
      <c r="A96" s="138"/>
      <c r="B96" s="38"/>
      <c r="C96" s="139"/>
      <c r="D96" s="140"/>
      <c r="E96" s="140"/>
      <c r="F96" s="118"/>
      <c r="G96" s="69"/>
      <c r="H96" s="119"/>
      <c r="I96" s="119"/>
      <c r="J96" s="119"/>
      <c r="K96" s="119"/>
      <c r="L96" s="118"/>
      <c r="M96" s="119"/>
      <c r="N96" s="119"/>
      <c r="O96" s="119"/>
      <c r="P96" s="120"/>
      <c r="Q96" s="140"/>
    </row>
    <row r="97" spans="1:17" ht="15.75">
      <c r="A97" s="138"/>
      <c r="B97" s="38"/>
      <c r="C97" s="1"/>
      <c r="D97" s="1"/>
      <c r="E97" s="49"/>
      <c r="F97" s="118"/>
      <c r="G97" s="69"/>
      <c r="H97" s="119"/>
      <c r="I97" s="119"/>
      <c r="J97" s="119"/>
      <c r="K97" s="119"/>
      <c r="L97" s="118"/>
      <c r="M97" s="119"/>
      <c r="N97" s="119"/>
      <c r="O97" s="119"/>
      <c r="P97" s="120"/>
      <c r="Q97" s="1"/>
    </row>
    <row r="98" spans="1:17" ht="15">
      <c r="A98" s="138"/>
      <c r="B98" s="36"/>
      <c r="C98" s="139"/>
      <c r="D98" s="139"/>
      <c r="E98" s="139"/>
      <c r="F98" s="118"/>
      <c r="G98" s="69"/>
      <c r="H98" s="119"/>
      <c r="I98" s="119"/>
      <c r="J98" s="119"/>
      <c r="K98" s="119"/>
      <c r="L98" s="118"/>
      <c r="M98" s="119"/>
      <c r="N98" s="119"/>
      <c r="O98" s="119"/>
      <c r="P98" s="120"/>
      <c r="Q98" s="140"/>
    </row>
    <row r="99" spans="1:16" ht="15">
      <c r="A99" s="138"/>
      <c r="B99" s="63"/>
      <c r="F99" s="118"/>
      <c r="G99" s="69"/>
      <c r="H99" s="119"/>
      <c r="I99" s="119"/>
      <c r="J99" s="119"/>
      <c r="K99" s="119"/>
      <c r="L99" s="118"/>
      <c r="M99" s="119"/>
      <c r="N99" s="119"/>
      <c r="O99" s="119"/>
      <c r="P99" s="120"/>
    </row>
    <row r="100" spans="1:17" ht="15">
      <c r="A100" s="121"/>
      <c r="B100" s="122"/>
      <c r="C100" s="123"/>
      <c r="D100" s="122"/>
      <c r="E100" s="124"/>
      <c r="F100" s="125"/>
      <c r="G100" s="126"/>
      <c r="H100" s="127"/>
      <c r="I100" s="128"/>
      <c r="J100" s="126"/>
      <c r="K100" s="127"/>
      <c r="L100" s="125"/>
      <c r="M100" s="126"/>
      <c r="N100" s="127"/>
      <c r="O100" s="126"/>
      <c r="P100" s="127"/>
      <c r="Q100" s="129"/>
    </row>
    <row r="101" spans="1:16" ht="15">
      <c r="A101" s="138"/>
      <c r="B101" s="63"/>
      <c r="F101" s="118"/>
      <c r="G101" s="69"/>
      <c r="H101" s="119"/>
      <c r="I101" s="119"/>
      <c r="J101" s="119"/>
      <c r="K101" s="119"/>
      <c r="L101" s="118"/>
      <c r="M101" s="119"/>
      <c r="N101" s="119"/>
      <c r="O101" s="119"/>
      <c r="P101" s="120"/>
    </row>
  </sheetData>
  <sheetProtection selectLockedCells="1" selectUnlockedCells="1"/>
  <mergeCells count="30">
    <mergeCell ref="L31:N31"/>
    <mergeCell ref="O31:O32"/>
    <mergeCell ref="P31:P32"/>
    <mergeCell ref="Q31:Q32"/>
    <mergeCell ref="P9:P10"/>
    <mergeCell ref="Q9:Q10"/>
    <mergeCell ref="A30:Q30"/>
    <mergeCell ref="A31:A32"/>
    <mergeCell ref="B31:B32"/>
    <mergeCell ref="C31:C32"/>
    <mergeCell ref="D31:D32"/>
    <mergeCell ref="E31:E32"/>
    <mergeCell ref="F31:H31"/>
    <mergeCell ref="I31:K31"/>
    <mergeCell ref="A7:Q7"/>
    <mergeCell ref="A9:A10"/>
    <mergeCell ref="B9:B10"/>
    <mergeCell ref="C9:C10"/>
    <mergeCell ref="D9:D10"/>
    <mergeCell ref="E9:E10"/>
    <mergeCell ref="F9:H9"/>
    <mergeCell ref="I9:K9"/>
    <mergeCell ref="L9:N9"/>
    <mergeCell ref="O9:O10"/>
    <mergeCell ref="A1:Q1"/>
    <mergeCell ref="A2:C2"/>
    <mergeCell ref="M2:Q2"/>
    <mergeCell ref="A3:Q3"/>
    <mergeCell ref="C4:K4"/>
    <mergeCell ref="A5:Q5"/>
  </mergeCells>
  <printOptions/>
  <pageMargins left="0" right="0" top="0.19652777777777777" bottom="0.19652777777777777" header="0.5118055555555555" footer="0.5118055555555555"/>
  <pageSetup horizontalDpi="300" verticalDpi="300" orientation="landscape" paperSize="9" scale="94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.875" style="0" customWidth="1"/>
    <col min="2" max="2" width="5.625" style="0" customWidth="1"/>
    <col min="3" max="3" width="14.25390625" style="0" customWidth="1"/>
    <col min="4" max="4" width="14.375" style="0" customWidth="1"/>
    <col min="5" max="5" width="35.875" style="0" customWidth="1"/>
  </cols>
  <sheetData>
    <row r="1" spans="1:9" s="64" customFormat="1" ht="15">
      <c r="A1" s="194" t="s">
        <v>240</v>
      </c>
      <c r="B1" s="194"/>
      <c r="C1" s="194"/>
      <c r="D1" s="194"/>
      <c r="E1" s="194"/>
      <c r="F1" s="194"/>
      <c r="G1" s="141"/>
      <c r="H1" s="141"/>
      <c r="I1" s="141"/>
    </row>
    <row r="2" spans="1:6" s="64" customFormat="1" ht="15">
      <c r="A2" s="142" t="s">
        <v>291</v>
      </c>
      <c r="B2" s="142"/>
      <c r="C2" s="142"/>
      <c r="D2" s="142"/>
      <c r="E2" s="195" t="s">
        <v>292</v>
      </c>
      <c r="F2" s="195"/>
    </row>
    <row r="3" spans="1:9" s="64" customFormat="1" ht="15">
      <c r="A3" s="194" t="s">
        <v>1</v>
      </c>
      <c r="B3" s="194"/>
      <c r="C3" s="194"/>
      <c r="D3" s="194"/>
      <c r="E3" s="194"/>
      <c r="F3" s="194"/>
      <c r="G3" s="141"/>
      <c r="H3" s="141"/>
      <c r="I3" s="141"/>
    </row>
    <row r="4" spans="1:9" s="64" customFormat="1" ht="15.75">
      <c r="A4" s="196" t="s">
        <v>293</v>
      </c>
      <c r="B4" s="196"/>
      <c r="C4" s="196"/>
      <c r="D4" s="196"/>
      <c r="E4" s="196"/>
      <c r="F4" s="196"/>
      <c r="G4" s="143"/>
      <c r="H4" s="143"/>
      <c r="I4" s="143"/>
    </row>
    <row r="5" spans="1:9" s="64" customFormat="1" ht="15.75">
      <c r="A5" s="196" t="s">
        <v>294</v>
      </c>
      <c r="B5" s="196"/>
      <c r="C5" s="196"/>
      <c r="D5" s="196"/>
      <c r="E5" s="196"/>
      <c r="F5" s="196"/>
      <c r="G5" s="143"/>
      <c r="H5" s="143"/>
      <c r="I5" s="143"/>
    </row>
    <row r="7" spans="2:6" s="16" customFormat="1" ht="15.75">
      <c r="B7" s="193" t="s">
        <v>242</v>
      </c>
      <c r="C7" s="193"/>
      <c r="D7" s="193"/>
      <c r="E7" s="193"/>
      <c r="F7" s="193"/>
    </row>
    <row r="8" spans="1:6" s="16" customFormat="1" ht="14.25">
      <c r="A8" s="144"/>
      <c r="B8" s="144"/>
      <c r="C8" s="144"/>
      <c r="D8" s="144"/>
      <c r="E8" s="144"/>
      <c r="F8" s="144"/>
    </row>
    <row r="9" spans="1:6" s="16" customFormat="1" ht="14.25">
      <c r="A9" s="144">
        <v>1</v>
      </c>
      <c r="B9" s="145" t="s">
        <v>91</v>
      </c>
      <c r="C9" s="144" t="str">
        <f>VLOOKUP(B9,Мандатная!$A$16:$H$90,2,FALSE)</f>
        <v>Смыгин</v>
      </c>
      <c r="D9" s="144" t="str">
        <f>VLOOKUP(B9,Мандатная!$A$16:$H$90,3,FALSE)</f>
        <v>Максим</v>
      </c>
      <c r="E9" s="144">
        <f>VLOOKUP(B9,Мандатная!$A$16:$H$90,5,FALSE)</f>
        <v>0</v>
      </c>
      <c r="F9" s="146">
        <f>VLOOKUP(B9,Плав!$A$9:$G$91,5,FALSE)</f>
        <v>0.0017280092592592594</v>
      </c>
    </row>
    <row r="10" spans="1:6" s="16" customFormat="1" ht="14.25">
      <c r="A10" s="144">
        <v>2</v>
      </c>
      <c r="B10" s="145" t="s">
        <v>295</v>
      </c>
      <c r="C10" s="144" t="e">
        <f>VLOOKUP(B10,Мандатная!$A$16:$H$90,2,FALSE)</f>
        <v>#N/A</v>
      </c>
      <c r="D10" s="144" t="e">
        <f>VLOOKUP(B10,Мандатная!$A$16:$H$90,3,FALSE)</f>
        <v>#N/A</v>
      </c>
      <c r="E10" s="144" t="e">
        <f>VLOOKUP(B10,Мандатная!$A$16:$H$90,5,FALSE)</f>
        <v>#N/A</v>
      </c>
      <c r="F10" s="146" t="e">
        <f>VLOOKUP(B10,Плав!$A$9:$G$91,5,FALSE)</f>
        <v>#N/A</v>
      </c>
    </row>
    <row r="11" spans="1:6" s="16" customFormat="1" ht="14.25">
      <c r="A11" s="144">
        <v>3</v>
      </c>
      <c r="B11" s="145" t="s">
        <v>75</v>
      </c>
      <c r="C11" s="144" t="str">
        <f>VLOOKUP(B11,Мандатная!$A$16:$H$90,2,FALSE)</f>
        <v>Филимонов </v>
      </c>
      <c r="D11" s="144" t="str">
        <f>VLOOKUP(B11,Мандатная!$A$16:$H$90,3,FALSE)</f>
        <v>Даниил</v>
      </c>
      <c r="E11" s="144" t="str">
        <f>VLOOKUP(B11,Мандатная!$A$16:$H$90,5,FALSE)</f>
        <v>Астрахань-2</v>
      </c>
      <c r="F11" s="146">
        <f>VLOOKUP(B11,Плав!$A$9:$G$91,5,FALSE)</f>
        <v>0.0017164351851851854</v>
      </c>
    </row>
    <row r="12" spans="1:6" s="16" customFormat="1" ht="14.25">
      <c r="A12" s="144">
        <v>4</v>
      </c>
      <c r="B12" s="145" t="s">
        <v>198</v>
      </c>
      <c r="C12" s="144" t="str">
        <f>VLOOKUP(B12,Мандатная!$A$16:$H$90,2,FALSE)</f>
        <v>Латыпов </v>
      </c>
      <c r="D12" s="144" t="str">
        <f>VLOOKUP(B12,Мандатная!$A$16:$H$90,3,FALSE)</f>
        <v>Тимур</v>
      </c>
      <c r="E12" s="144">
        <f>VLOOKUP(B12,Мандатная!$A$16:$H$90,5,FALSE)</f>
        <v>0</v>
      </c>
      <c r="F12" s="146">
        <f>VLOOKUP(B12,Плав!$A$9:$G$91,5,FALSE)</f>
        <v>0.0018796296296296297</v>
      </c>
    </row>
    <row r="13" spans="1:6" s="16" customFormat="1" ht="14.25">
      <c r="A13" s="144">
        <v>5</v>
      </c>
      <c r="B13" s="145" t="s">
        <v>296</v>
      </c>
      <c r="C13" s="144" t="e">
        <f>VLOOKUP(B13,Мандатная!$A$16:$H$90,2,FALSE)</f>
        <v>#N/A</v>
      </c>
      <c r="D13" s="144" t="e">
        <f>VLOOKUP(B13,Мандатная!$A$16:$H$90,3,FALSE)</f>
        <v>#N/A</v>
      </c>
      <c r="E13" s="144" t="e">
        <f>VLOOKUP(B13,Мандатная!$A$16:$H$90,5,FALSE)</f>
        <v>#N/A</v>
      </c>
      <c r="F13" s="146" t="e">
        <f>VLOOKUP(B13,Плав!$A$9:$G$91,5,FALSE)</f>
        <v>#N/A</v>
      </c>
    </row>
    <row r="14" spans="1:6" s="16" customFormat="1" ht="14.25">
      <c r="A14" s="144">
        <v>6</v>
      </c>
      <c r="B14" s="145" t="s">
        <v>110</v>
      </c>
      <c r="C14" s="144" t="str">
        <f>VLOOKUP(B14,Мандатная!$A$16:$H$90,2,FALSE)</f>
        <v>Елизаров </v>
      </c>
      <c r="D14" s="144" t="str">
        <f>VLOOKUP(B14,Мандатная!$A$16:$H$90,3,FALSE)</f>
        <v>Иван</v>
      </c>
      <c r="E14" s="144" t="str">
        <f>VLOOKUP(B14,Мандатная!$A$16:$H$90,5,FALSE)</f>
        <v>Саратов</v>
      </c>
      <c r="F14" s="146">
        <f>VLOOKUP(B14,Плав!$A$9:$G$91,5,FALSE)</f>
        <v>0.0017337962962962964</v>
      </c>
    </row>
    <row r="15" spans="2:6" s="16" customFormat="1" ht="12.75">
      <c r="B15" s="147"/>
      <c r="F15" s="94"/>
    </row>
    <row r="16" spans="2:6" s="16" customFormat="1" ht="15.75">
      <c r="B16" s="193" t="s">
        <v>263</v>
      </c>
      <c r="C16" s="193"/>
      <c r="D16" s="193"/>
      <c r="E16" s="193"/>
      <c r="F16" s="193"/>
    </row>
    <row r="17" s="16" customFormat="1" ht="12.75"/>
    <row r="18" spans="1:6" s="16" customFormat="1" ht="14.25">
      <c r="A18" s="144">
        <v>1</v>
      </c>
      <c r="B18" s="148" t="s">
        <v>31</v>
      </c>
      <c r="C18" s="144" t="str">
        <f>VLOOKUP(B18,Мандатная!$A$16:$H$90,2,FALSE)</f>
        <v>Ермак</v>
      </c>
      <c r="D18" s="144" t="str">
        <f>VLOOKUP(B18,Мандатная!$A$16:$H$90,3,FALSE)</f>
        <v>Максим</v>
      </c>
      <c r="E18" s="144">
        <f>VLOOKUP(B18,Мандатная!$A$16:$H$90,5,FALSE)</f>
        <v>0</v>
      </c>
      <c r="F18" s="149">
        <f>VLOOKUP(B18,Стр!$A$9:$G$101,5,FALSE)</f>
        <v>24</v>
      </c>
    </row>
    <row r="19" spans="1:6" s="16" customFormat="1" ht="14.25">
      <c r="A19" s="144">
        <v>2</v>
      </c>
      <c r="B19" s="148" t="s">
        <v>185</v>
      </c>
      <c r="C19" s="144" t="str">
        <f>VLOOKUP(B19,Мандатная!$A$16:$H$90,2,FALSE)</f>
        <v>Иванов </v>
      </c>
      <c r="D19" s="144" t="str">
        <f>VLOOKUP(B19,Мандатная!$A$16:$H$90,3,FALSE)</f>
        <v>Степан</v>
      </c>
      <c r="E19" s="144">
        <f>VLOOKUP(B19,Мандатная!$A$16:$H$90,5,FALSE)</f>
        <v>0</v>
      </c>
      <c r="F19" s="149">
        <f>VLOOKUP(B19,Стр!$A$9:$G$101,5,FALSE)</f>
        <v>59</v>
      </c>
    </row>
    <row r="20" spans="1:6" s="16" customFormat="1" ht="14.25">
      <c r="A20" s="144">
        <v>3</v>
      </c>
      <c r="B20" s="148" t="s">
        <v>75</v>
      </c>
      <c r="C20" s="144" t="str">
        <f>VLOOKUP(B20,Мандатная!$A$16:$H$90,2,FALSE)</f>
        <v>Филимонов </v>
      </c>
      <c r="D20" s="144" t="str">
        <f>VLOOKUP(B20,Мандатная!$A$16:$H$90,3,FALSE)</f>
        <v>Даниил</v>
      </c>
      <c r="E20" s="144" t="str">
        <f>VLOOKUP(B20,Мандатная!$A$16:$H$90,5,FALSE)</f>
        <v>Астрахань-2</v>
      </c>
      <c r="F20" s="149">
        <f>VLOOKUP(B20,Стр!$A$9:$G$101,5,FALSE)</f>
        <v>28</v>
      </c>
    </row>
    <row r="21" spans="1:6" s="16" customFormat="1" ht="14.25">
      <c r="A21" s="144">
        <v>4</v>
      </c>
      <c r="B21" s="148" t="s">
        <v>297</v>
      </c>
      <c r="C21" s="144" t="e">
        <f>VLOOKUP(B21,Мандатная!$A$16:$H$90,2,FALSE)</f>
        <v>#N/A</v>
      </c>
      <c r="D21" s="144" t="e">
        <f>VLOOKUP(B21,Мандатная!$A$16:$H$90,3,FALSE)</f>
        <v>#N/A</v>
      </c>
      <c r="E21" s="144" t="e">
        <f>VLOOKUP(B21,Мандатная!$A$16:$H$90,5,FALSE)</f>
        <v>#N/A</v>
      </c>
      <c r="F21" s="149" t="e">
        <f>VLOOKUP(B21,Стр!$A$9:$G$101,5,FALSE)</f>
        <v>#N/A</v>
      </c>
    </row>
    <row r="22" spans="1:6" s="16" customFormat="1" ht="14.25">
      <c r="A22" s="144">
        <v>5</v>
      </c>
      <c r="B22" s="148" t="s">
        <v>115</v>
      </c>
      <c r="C22" s="144" t="str">
        <f>VLOOKUP(B22,Мандатная!$A$16:$H$90,2,FALSE)</f>
        <v>Стрединин</v>
      </c>
      <c r="D22" s="144" t="str">
        <f>VLOOKUP(B22,Мандатная!$A$16:$H$90,3,FALSE)</f>
        <v>Дмитрий</v>
      </c>
      <c r="E22" s="144">
        <f>VLOOKUP(B22,Мандатная!$A$16:$H$90,5,FALSE)</f>
        <v>0</v>
      </c>
      <c r="F22" s="149">
        <f>VLOOKUP(B22,Стр!$A$9:$G$101,5,FALSE)</f>
        <v>81</v>
      </c>
    </row>
    <row r="23" spans="1:6" s="16" customFormat="1" ht="14.25">
      <c r="A23" s="144">
        <v>6</v>
      </c>
      <c r="B23" s="148" t="s">
        <v>169</v>
      </c>
      <c r="C23" s="144" t="str">
        <f>VLOOKUP(B23,Мандатная!$A$16:$H$90,2,FALSE)</f>
        <v>Семёнов</v>
      </c>
      <c r="D23" s="144" t="str">
        <f>VLOOKUP(B23,Мандатная!$A$16:$H$90,3,FALSE)</f>
        <v>Михаил</v>
      </c>
      <c r="E23" s="144">
        <f>VLOOKUP(B23,Мандатная!$A$16:$H$90,5,FALSE)</f>
        <v>0</v>
      </c>
      <c r="F23" s="149">
        <f>VLOOKUP(B23,Стр!$A$9:$G$101,5,FALSE)</f>
        <v>50</v>
      </c>
    </row>
    <row r="24" s="16" customFormat="1" ht="12.75"/>
    <row r="25" spans="2:6" s="16" customFormat="1" ht="15.75">
      <c r="B25" s="193" t="s">
        <v>267</v>
      </c>
      <c r="C25" s="193"/>
      <c r="D25" s="193"/>
      <c r="E25" s="193"/>
      <c r="F25" s="193"/>
    </row>
    <row r="26" s="16" customFormat="1" ht="12.75"/>
    <row r="27" spans="1:6" s="16" customFormat="1" ht="14.25">
      <c r="A27" s="144">
        <v>1</v>
      </c>
      <c r="B27" s="148" t="s">
        <v>296</v>
      </c>
      <c r="C27" s="144" t="e">
        <f>VLOOKUP(B27,Мандатная!$A$16:$H$90,2,FALSE)</f>
        <v>#N/A</v>
      </c>
      <c r="D27" s="144" t="e">
        <f>VLOOKUP(B27,Мандатная!$A$16:$H$90,3,FALSE)</f>
        <v>#N/A</v>
      </c>
      <c r="E27" s="144" t="e">
        <f>VLOOKUP(B27,Мандатная!$A$16:$H$90,5,FALSE)</f>
        <v>#N/A</v>
      </c>
      <c r="F27" s="146" t="e">
        <f>VLOOKUP(B27,Бег!$A$9:$G$97,5,FALSE)</f>
        <v>#N/A</v>
      </c>
    </row>
    <row r="28" spans="1:6" s="16" customFormat="1" ht="14.25">
      <c r="A28" s="144">
        <v>2</v>
      </c>
      <c r="B28" s="148" t="s">
        <v>164</v>
      </c>
      <c r="C28" s="144" t="str">
        <f>VLOOKUP(B28,Мандатная!$A$16:$H$90,2,FALSE)</f>
        <v>Моисеев</v>
      </c>
      <c r="D28" s="144" t="str">
        <f>VLOOKUP(B28,Мандатная!$A$16:$H$90,3,FALSE)</f>
        <v>Аким</v>
      </c>
      <c r="E28" s="144">
        <f>VLOOKUP(B28,Мандатная!$A$16:$H$90,5,FALSE)</f>
        <v>0</v>
      </c>
      <c r="F28" s="146">
        <f>VLOOKUP(B28,Бег!$A$9:$G$97,5,FALSE)</f>
        <v>0.001775462962962963</v>
      </c>
    </row>
    <row r="29" spans="1:6" s="16" customFormat="1" ht="14.25">
      <c r="A29" s="144">
        <v>3</v>
      </c>
      <c r="B29" s="148" t="s">
        <v>110</v>
      </c>
      <c r="C29" s="144" t="str">
        <f>VLOOKUP(B29,Мандатная!$A$16:$H$90,2,FALSE)</f>
        <v>Елизаров </v>
      </c>
      <c r="D29" s="144" t="str">
        <f>VLOOKUP(B29,Мандатная!$A$16:$H$90,3,FALSE)</f>
        <v>Иван</v>
      </c>
      <c r="E29" s="144" t="str">
        <f>VLOOKUP(B29,Мандатная!$A$16:$H$90,5,FALSE)</f>
        <v>Саратов</v>
      </c>
      <c r="F29" s="146">
        <f>VLOOKUP(B29,Бег!$A$9:$G$97,5,FALSE)</f>
        <v>0.0015405092592592593</v>
      </c>
    </row>
    <row r="30" spans="1:6" s="16" customFormat="1" ht="14.25">
      <c r="A30" s="144">
        <v>4</v>
      </c>
      <c r="B30" s="148" t="s">
        <v>122</v>
      </c>
      <c r="C30" s="144" t="str">
        <f>VLOOKUP(B30,Мандатная!$A$16:$H$90,2,FALSE)</f>
        <v>Семикин</v>
      </c>
      <c r="D30" s="144" t="str">
        <f>VLOOKUP(B30,Мандатная!$A$16:$H$90,3,FALSE)</f>
        <v>Роман</v>
      </c>
      <c r="E30" s="144">
        <f>VLOOKUP(B30,Мандатная!$A$16:$H$90,5,FALSE)</f>
        <v>0</v>
      </c>
      <c r="F30" s="146">
        <f>VLOOKUP(B30,Бег!$A$9:$G$97,5,FALSE)</f>
        <v>0.0017141203703703704</v>
      </c>
    </row>
    <row r="31" spans="1:6" s="16" customFormat="1" ht="14.25">
      <c r="A31" s="144">
        <v>5</v>
      </c>
      <c r="B31" s="148" t="s">
        <v>298</v>
      </c>
      <c r="C31" s="144" t="e">
        <f>VLOOKUP(B31,Мандатная!$A$16:$H$90,2,FALSE)</f>
        <v>#N/A</v>
      </c>
      <c r="D31" s="144" t="e">
        <f>VLOOKUP(B31,Мандатная!$A$16:$H$90,3,FALSE)</f>
        <v>#N/A</v>
      </c>
      <c r="E31" s="144" t="e">
        <f>VLOOKUP(B31,Мандатная!$A$16:$H$90,5,FALSE)</f>
        <v>#N/A</v>
      </c>
      <c r="F31" s="146" t="e">
        <f>VLOOKUP(B31,Бег!$A$9:$G$97,5,FALSE)</f>
        <v>#N/A</v>
      </c>
    </row>
    <row r="32" spans="1:6" s="16" customFormat="1" ht="14.25">
      <c r="A32" s="144">
        <v>6</v>
      </c>
      <c r="B32" s="148" t="s">
        <v>299</v>
      </c>
      <c r="C32" s="144" t="e">
        <f>VLOOKUP(B32,Мандатная!$A$16:$H$90,2,FALSE)</f>
        <v>#N/A</v>
      </c>
      <c r="D32" s="144" t="e">
        <f>VLOOKUP(B32,Мандатная!$A$16:$H$90,3,FALSE)</f>
        <v>#N/A</v>
      </c>
      <c r="E32" s="144" t="e">
        <f>VLOOKUP(B32,Мандатная!$A$16:$H$90,5,FALSE)</f>
        <v>#N/A</v>
      </c>
      <c r="F32" s="146" t="e">
        <f>VLOOKUP(B32,Бег!$A$9:$G$97,5,FALSE)</f>
        <v>#N/A</v>
      </c>
    </row>
    <row r="33" s="16" customFormat="1" ht="12.75"/>
    <row r="34" spans="2:6" s="16" customFormat="1" ht="15.75">
      <c r="B34" s="193" t="s">
        <v>300</v>
      </c>
      <c r="C34" s="193"/>
      <c r="D34" s="193"/>
      <c r="E34" s="193"/>
      <c r="F34" s="193"/>
    </row>
    <row r="35" s="16" customFormat="1" ht="12.75"/>
    <row r="36" spans="1:6" s="16" customFormat="1" ht="14.25">
      <c r="A36" s="144">
        <v>1</v>
      </c>
      <c r="B36" s="148" t="s">
        <v>296</v>
      </c>
      <c r="C36" s="144" t="e">
        <f>VLOOKUP(B36,Мандатная!$A$16:$H$90,2,FALSE)</f>
        <v>#N/A</v>
      </c>
      <c r="D36" s="144" t="e">
        <f>VLOOKUP(B36,Мандатная!$A$16:$H$90,3,FALSE)</f>
        <v>#N/A</v>
      </c>
      <c r="E36" s="144" t="e">
        <f>VLOOKUP(B36,Мандатная!$A$16:$H$90,5,FALSE)</f>
        <v>#N/A</v>
      </c>
      <c r="F36" s="149" t="e">
        <f>VLOOKUP(B36,Троеб!$A$12:$M$130,12,FALSE)</f>
        <v>#N/A</v>
      </c>
    </row>
    <row r="37" spans="1:6" s="16" customFormat="1" ht="14.25">
      <c r="A37" s="144">
        <v>2</v>
      </c>
      <c r="B37" s="148" t="s">
        <v>110</v>
      </c>
      <c r="C37" s="144" t="str">
        <f>VLOOKUP(B37,Мандатная!$A$16:$H$90,2,FALSE)</f>
        <v>Елизаров </v>
      </c>
      <c r="D37" s="144" t="str">
        <f>VLOOKUP(B37,Мандатная!$A$16:$H$90,3,FALSE)</f>
        <v>Иван</v>
      </c>
      <c r="E37" s="144" t="str">
        <f>VLOOKUP(B37,Мандатная!$A$16:$H$90,5,FALSE)</f>
        <v>Саратов</v>
      </c>
      <c r="F37" s="149">
        <f>VLOOKUP(B37,Троеб!$A$12:$M$130,12,FALSE)</f>
        <v>2449.166666666667</v>
      </c>
    </row>
    <row r="38" spans="1:6" s="16" customFormat="1" ht="14.25">
      <c r="A38" s="144">
        <v>3</v>
      </c>
      <c r="B38" s="148" t="s">
        <v>75</v>
      </c>
      <c r="C38" s="144" t="str">
        <f>VLOOKUP(B38,Мандатная!$A$16:$H$90,2,FALSE)</f>
        <v>Филимонов </v>
      </c>
      <c r="D38" s="144" t="str">
        <f>VLOOKUP(B38,Мандатная!$A$16:$H$90,3,FALSE)</f>
        <v>Даниил</v>
      </c>
      <c r="E38" s="144" t="str">
        <f>VLOOKUP(B38,Мандатная!$A$16:$H$90,5,FALSE)</f>
        <v>Астрахань-2</v>
      </c>
      <c r="F38" s="149">
        <f>VLOOKUP(B38,Троеб!$A$12:$M$130,12,FALSE)</f>
        <v>1291.666666666667</v>
      </c>
    </row>
    <row r="39" spans="1:6" s="16" customFormat="1" ht="14.25">
      <c r="A39" s="144">
        <v>4</v>
      </c>
      <c r="B39" s="148" t="s">
        <v>185</v>
      </c>
      <c r="C39" s="144" t="str">
        <f>VLOOKUP(B39,Мандатная!$A$16:$H$90,2,FALSE)</f>
        <v>Иванов </v>
      </c>
      <c r="D39" s="144" t="str">
        <f>VLOOKUP(B39,Мандатная!$A$16:$H$90,3,FALSE)</f>
        <v>Степан</v>
      </c>
      <c r="E39" s="144">
        <f>VLOOKUP(B39,Мандатная!$A$16:$H$90,5,FALSE)</f>
        <v>0</v>
      </c>
      <c r="F39" s="149">
        <f>VLOOKUP(B39,Троеб!$A$12:$M$130,12,FALSE)</f>
        <v>1717.166666666667</v>
      </c>
    </row>
    <row r="40" spans="1:6" s="16" customFormat="1" ht="14.25">
      <c r="A40" s="144">
        <v>5</v>
      </c>
      <c r="B40" s="148" t="s">
        <v>115</v>
      </c>
      <c r="C40" s="144" t="str">
        <f>VLOOKUP(B40,Мандатная!$A$16:$H$90,2,FALSE)</f>
        <v>Стрединин</v>
      </c>
      <c r="D40" s="144" t="str">
        <f>VLOOKUP(B40,Мандатная!$A$16:$H$90,3,FALSE)</f>
        <v>Дмитрий</v>
      </c>
      <c r="E40" s="144">
        <f>VLOOKUP(B40,Мандатная!$A$16:$H$90,5,FALSE)</f>
        <v>0</v>
      </c>
      <c r="F40" s="149">
        <f>VLOOKUP(B40,Троеб!$A$12:$M$130,12,FALSE)</f>
        <v>2831.666666666667</v>
      </c>
    </row>
    <row r="41" spans="1:6" s="16" customFormat="1" ht="14.25">
      <c r="A41" s="144">
        <v>6</v>
      </c>
      <c r="B41" s="148" t="s">
        <v>31</v>
      </c>
      <c r="C41" s="144" t="str">
        <f>VLOOKUP(B41,Мандатная!$A$16:$H$90,2,FALSE)</f>
        <v>Ермак</v>
      </c>
      <c r="D41" s="144" t="str">
        <f>VLOOKUP(B41,Мандатная!$A$16:$H$90,3,FALSE)</f>
        <v>Максим</v>
      </c>
      <c r="E41" s="144">
        <f>VLOOKUP(B41,Мандатная!$A$16:$H$90,5,FALSE)</f>
        <v>0</v>
      </c>
      <c r="F41" s="149">
        <f>VLOOKUP(B41,Троеб!$A$12:$M$130,12,FALSE)</f>
        <v>658.1666666666667</v>
      </c>
    </row>
    <row r="42" spans="1:6" s="16" customFormat="1" ht="14.25">
      <c r="A42" s="144"/>
      <c r="B42" s="148"/>
      <c r="C42" s="144"/>
      <c r="D42" s="144"/>
      <c r="E42" s="144"/>
      <c r="F42" s="149"/>
    </row>
    <row r="43" spans="2:6" s="16" customFormat="1" ht="12.75">
      <c r="B43" s="147"/>
      <c r="F43" s="150"/>
    </row>
    <row r="44" spans="1:6" s="64" customFormat="1" ht="12.75">
      <c r="A44" s="91" t="s">
        <v>301</v>
      </c>
      <c r="E44" s="173" t="s">
        <v>302</v>
      </c>
      <c r="F44" s="173"/>
    </row>
    <row r="45" spans="1:9" s="64" customFormat="1" ht="12.75">
      <c r="A45" s="91"/>
      <c r="E45" s="65"/>
      <c r="F45" s="71"/>
      <c r="H45" s="70"/>
      <c r="I45" s="70"/>
    </row>
    <row r="46" spans="1:6" s="64" customFormat="1" ht="12.75">
      <c r="A46" s="91"/>
      <c r="E46" s="65"/>
      <c r="F46" s="71"/>
    </row>
    <row r="47" spans="1:6" s="64" customFormat="1" ht="12.75">
      <c r="A47" s="91" t="s">
        <v>303</v>
      </c>
      <c r="E47" s="173" t="s">
        <v>304</v>
      </c>
      <c r="F47" s="173"/>
    </row>
  </sheetData>
  <sheetProtection selectLockedCells="1" selectUnlockedCells="1"/>
  <mergeCells count="11">
    <mergeCell ref="A1:F1"/>
    <mergeCell ref="E2:F2"/>
    <mergeCell ref="A3:F3"/>
    <mergeCell ref="A4:F4"/>
    <mergeCell ref="A5:F5"/>
    <mergeCell ref="B7:F7"/>
    <mergeCell ref="B16:F16"/>
    <mergeCell ref="B25:F25"/>
    <mergeCell ref="B34:F34"/>
    <mergeCell ref="E44:F44"/>
    <mergeCell ref="E47:F47"/>
  </mergeCells>
  <printOptions/>
  <pageMargins left="0.7875" right="0.7875" top="0.39375" bottom="0.393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7.625" style="0" customWidth="1"/>
    <col min="4" max="4" width="34.75390625" style="0" customWidth="1"/>
    <col min="5" max="5" width="10.375" style="0" customWidth="1"/>
    <col min="6" max="6" width="4.375" style="0" customWidth="1"/>
    <col min="7" max="7" width="3.25390625" style="0" customWidth="1"/>
    <col min="8" max="8" width="0" style="0" hidden="1" customWidth="1"/>
    <col min="9" max="9" width="21.625" style="0" customWidth="1"/>
  </cols>
  <sheetData>
    <row r="1" spans="1:9" s="64" customFormat="1" ht="15">
      <c r="A1" s="194" t="s">
        <v>240</v>
      </c>
      <c r="B1" s="194"/>
      <c r="C1" s="194"/>
      <c r="D1" s="194"/>
      <c r="E1" s="194"/>
      <c r="F1" s="194"/>
      <c r="G1" s="141"/>
      <c r="H1" s="141"/>
      <c r="I1" s="141"/>
    </row>
    <row r="2" spans="2:6" s="64" customFormat="1" ht="15">
      <c r="B2" s="142" t="s">
        <v>291</v>
      </c>
      <c r="C2" s="142"/>
      <c r="D2" s="195" t="s">
        <v>292</v>
      </c>
      <c r="E2" s="195"/>
      <c r="F2" s="151"/>
    </row>
    <row r="3" spans="1:9" s="64" customFormat="1" ht="15">
      <c r="A3" s="194" t="s">
        <v>1</v>
      </c>
      <c r="B3" s="194"/>
      <c r="C3" s="194"/>
      <c r="D3" s="194"/>
      <c r="E3" s="194"/>
      <c r="F3" s="194"/>
      <c r="G3" s="141"/>
      <c r="H3" s="141"/>
      <c r="I3" s="141"/>
    </row>
    <row r="4" spans="1:9" s="64" customFormat="1" ht="15.75">
      <c r="A4" s="196" t="s">
        <v>293</v>
      </c>
      <c r="B4" s="196"/>
      <c r="C4" s="196"/>
      <c r="D4" s="196"/>
      <c r="E4" s="196"/>
      <c r="F4" s="196"/>
      <c r="G4" s="143"/>
      <c r="H4" s="143"/>
      <c r="I4" s="143"/>
    </row>
    <row r="5" spans="1:9" s="64" customFormat="1" ht="15.75">
      <c r="A5" s="196" t="s">
        <v>305</v>
      </c>
      <c r="B5" s="196"/>
      <c r="C5" s="196"/>
      <c r="D5" s="196"/>
      <c r="E5" s="196"/>
      <c r="F5" s="196"/>
      <c r="G5" s="143"/>
      <c r="H5" s="143"/>
      <c r="I5" s="143"/>
    </row>
    <row r="7" spans="2:8" s="16" customFormat="1" ht="15.75">
      <c r="B7" s="193" t="s">
        <v>242</v>
      </c>
      <c r="C7" s="193"/>
      <c r="D7" s="193"/>
      <c r="E7" s="193"/>
      <c r="F7" s="193"/>
      <c r="G7" s="193"/>
      <c r="H7" s="193"/>
    </row>
    <row r="8" s="16" customFormat="1" ht="15.75">
      <c r="B8" s="152"/>
    </row>
    <row r="9" spans="2:5" s="16" customFormat="1" ht="12.75">
      <c r="B9" s="153" t="s">
        <v>246</v>
      </c>
      <c r="C9" s="153" t="s">
        <v>306</v>
      </c>
      <c r="D9" s="153" t="s">
        <v>287</v>
      </c>
      <c r="E9" s="153" t="s">
        <v>245</v>
      </c>
    </row>
    <row r="10" spans="2:5" s="16" customFormat="1" ht="12.75">
      <c r="B10" s="154">
        <v>1</v>
      </c>
      <c r="C10" s="43" t="s">
        <v>252</v>
      </c>
      <c r="D10" s="16" t="str">
        <f>VLOOKUP(C10,Сводный!$A$12:$Q$90,4,FALSE)</f>
        <v>Астрахань-2</v>
      </c>
      <c r="E10" s="155">
        <f>VLOOKUP(C10,Плав!$A$9:$I$78,8,FALSE)</f>
        <v>2822</v>
      </c>
    </row>
    <row r="11" spans="2:5" s="16" customFormat="1" ht="12.75">
      <c r="B11" s="154">
        <v>2</v>
      </c>
      <c r="C11" s="43" t="s">
        <v>254</v>
      </c>
      <c r="D11" s="16" t="str">
        <f>VLOOKUP(C11,Сводный!$A$12:$Q$90,4,FALSE)</f>
        <v>Саратов</v>
      </c>
      <c r="E11" s="155">
        <f>VLOOKUP(C11,Плав!$A$9:$I$78,8,FALSE)</f>
        <v>3609</v>
      </c>
    </row>
    <row r="12" spans="2:5" s="16" customFormat="1" ht="12.75">
      <c r="B12" s="154">
        <v>3</v>
      </c>
      <c r="C12" s="43" t="s">
        <v>249</v>
      </c>
      <c r="D12" s="16" t="str">
        <f>VLOOKUP(C12,Сводный!$A$12:$Q$90,4,FALSE)</f>
        <v>Новроссийск</v>
      </c>
      <c r="E12" s="155">
        <f>VLOOKUP(C12,Плав!$A$9:$I$78,8,FALSE)</f>
        <v>1355</v>
      </c>
    </row>
    <row r="13" spans="2:5" s="16" customFormat="1" ht="12.75">
      <c r="B13" s="154">
        <v>4</v>
      </c>
      <c r="C13" s="43" t="s">
        <v>250</v>
      </c>
      <c r="D13" s="16" t="str">
        <f>VLOOKUP(C13,Сводный!$A$12:$Q$90,4,FALSE)</f>
        <v>Воронеж</v>
      </c>
      <c r="E13" s="155">
        <f>VLOOKUP(C13,Плав!$A$9:$I$78,8,FALSE)</f>
        <v>3094</v>
      </c>
    </row>
    <row r="14" spans="2:5" s="16" customFormat="1" ht="12.75">
      <c r="B14" s="154">
        <v>5</v>
      </c>
      <c r="C14" s="43" t="s">
        <v>256</v>
      </c>
      <c r="D14" s="16" t="str">
        <f>VLOOKUP(C14,Сводный!$A$12:$Q$90,4,FALSE)</f>
        <v>Ульяновск-2</v>
      </c>
      <c r="E14" s="155">
        <f>VLOOKUP(C14,Плав!$A$9:$I$78,8,FALSE)</f>
        <v>979</v>
      </c>
    </row>
    <row r="15" spans="2:5" s="16" customFormat="1" ht="12.75">
      <c r="B15" s="154">
        <v>6</v>
      </c>
      <c r="C15" s="43" t="s">
        <v>258</v>
      </c>
      <c r="D15" s="16" t="str">
        <f>VLOOKUP(C15,Сводный!$A$12:$Q$90,4,FALSE)</f>
        <v>Рыбинск</v>
      </c>
      <c r="E15" s="155">
        <f>VLOOKUP(C15,Плав!$A$9:$I$78,8,FALSE)</f>
        <v>3298</v>
      </c>
    </row>
    <row r="16" spans="2:5" s="16" customFormat="1" ht="12.75">
      <c r="B16" s="154"/>
      <c r="C16" s="43"/>
      <c r="E16" s="155"/>
    </row>
    <row r="17" spans="2:7" s="16" customFormat="1" ht="18" customHeight="1">
      <c r="B17" s="193" t="s">
        <v>263</v>
      </c>
      <c r="C17" s="193"/>
      <c r="D17" s="193"/>
      <c r="E17" s="193"/>
      <c r="F17" s="193"/>
      <c r="G17" s="193"/>
    </row>
    <row r="18" s="16" customFormat="1" ht="15.75">
      <c r="C18" s="152"/>
    </row>
    <row r="19" spans="2:5" s="16" customFormat="1" ht="12.75">
      <c r="B19" s="153" t="s">
        <v>246</v>
      </c>
      <c r="C19" s="153" t="s">
        <v>306</v>
      </c>
      <c r="D19" s="153" t="s">
        <v>287</v>
      </c>
      <c r="E19" s="153" t="s">
        <v>245</v>
      </c>
    </row>
    <row r="20" spans="2:5" s="16" customFormat="1" ht="12.75">
      <c r="B20" s="154">
        <v>1</v>
      </c>
      <c r="C20" s="43" t="s">
        <v>249</v>
      </c>
      <c r="D20" s="16" t="str">
        <f>VLOOKUP(C20,Сводный!$A$12:$Q$90,4,FALSE)</f>
        <v>Новроссийск</v>
      </c>
      <c r="E20" s="155">
        <f>VLOOKUP(C20,Стр!$A$9:$I$91,8,FALSE)</f>
        <v>448</v>
      </c>
    </row>
    <row r="21" spans="2:5" s="16" customFormat="1" ht="12.75">
      <c r="B21" s="154">
        <v>2</v>
      </c>
      <c r="C21" s="43" t="s">
        <v>252</v>
      </c>
      <c r="D21" s="16" t="str">
        <f>VLOOKUP(C21,Сводный!$A$12:$Q$90,4,FALSE)</f>
        <v>Астрахань-2</v>
      </c>
      <c r="E21" s="155">
        <f>VLOOKUP(C21,Стр!$A$9:$I$91,8,FALSE)</f>
        <v>280</v>
      </c>
    </row>
    <row r="22" spans="2:5" s="16" customFormat="1" ht="12.75">
      <c r="B22" s="154">
        <v>3</v>
      </c>
      <c r="C22" s="43" t="s">
        <v>251</v>
      </c>
      <c r="D22" s="16" t="str">
        <f>VLOOKUP(C22,Сводный!$A$12:$Q$90,4,FALSE)</f>
        <v>Астрахань-1</v>
      </c>
      <c r="E22" s="155">
        <f>VLOOKUP(C22,Стр!$A$9:$I$91,8,FALSE)</f>
        <v>2176</v>
      </c>
    </row>
    <row r="23" spans="2:5" s="16" customFormat="1" ht="12.75">
      <c r="B23" s="154">
        <v>4</v>
      </c>
      <c r="C23" s="43" t="s">
        <v>258</v>
      </c>
      <c r="D23" s="16" t="str">
        <f>VLOOKUP(C23,Сводный!$A$12:$Q$90,4,FALSE)</f>
        <v>Рыбинск</v>
      </c>
      <c r="E23" s="155">
        <f>VLOOKUP(C23,Стр!$A$9:$I$91,8,FALSE)</f>
        <v>1240</v>
      </c>
    </row>
    <row r="24" spans="2:5" s="16" customFormat="1" ht="12.75">
      <c r="B24" s="154">
        <v>5</v>
      </c>
      <c r="C24" s="43" t="s">
        <v>254</v>
      </c>
      <c r="D24" s="16" t="str">
        <f>VLOOKUP(C24,Сводный!$A$12:$Q$90,4,FALSE)</f>
        <v>Саратов</v>
      </c>
      <c r="E24" s="155">
        <f>VLOOKUP(C24,Стр!$A$9:$I$91,8,FALSE)</f>
        <v>2776</v>
      </c>
    </row>
    <row r="25" spans="2:5" s="16" customFormat="1" ht="12.75">
      <c r="B25" s="154">
        <v>6</v>
      </c>
      <c r="C25" s="43" t="s">
        <v>253</v>
      </c>
      <c r="D25" s="16" t="str">
        <f>VLOOKUP(C25,Сводный!$A$12:$Q$90,4,FALSE)</f>
        <v>Екатеринбург</v>
      </c>
      <c r="E25" s="155">
        <f>VLOOKUP(C25,Стр!$A$9:$I$91,8,FALSE)</f>
        <v>3352</v>
      </c>
    </row>
    <row r="26" s="16" customFormat="1" ht="12.75"/>
    <row r="27" spans="2:7" s="16" customFormat="1" ht="18" customHeight="1">
      <c r="B27" s="193" t="s">
        <v>267</v>
      </c>
      <c r="C27" s="193"/>
      <c r="D27" s="193"/>
      <c r="E27" s="193"/>
      <c r="F27" s="193"/>
      <c r="G27" s="193"/>
    </row>
    <row r="28" s="16" customFormat="1" ht="15.75">
      <c r="C28" s="152"/>
    </row>
    <row r="29" spans="2:5" s="16" customFormat="1" ht="12.75">
      <c r="B29" s="153" t="s">
        <v>246</v>
      </c>
      <c r="C29" s="153" t="s">
        <v>306</v>
      </c>
      <c r="D29" s="153" t="s">
        <v>287</v>
      </c>
      <c r="E29" s="153" t="s">
        <v>245</v>
      </c>
    </row>
    <row r="30" spans="2:5" s="16" customFormat="1" ht="12.75">
      <c r="B30" s="154">
        <v>1</v>
      </c>
      <c r="C30" s="43" t="s">
        <v>254</v>
      </c>
      <c r="D30" s="16" t="str">
        <f>VLOOKUP(C30,Сводный!$A$12:$Q$90,4,FALSE)</f>
        <v>Саратов</v>
      </c>
      <c r="E30" s="155">
        <f>VLOOKUP(C30,Бег!$A$9:$I$88,8,FALSE)</f>
        <v>3435.166666666668</v>
      </c>
    </row>
    <row r="31" spans="2:5" s="16" customFormat="1" ht="12.75">
      <c r="B31" s="154">
        <v>2</v>
      </c>
      <c r="C31" s="43" t="s">
        <v>252</v>
      </c>
      <c r="D31" s="16" t="str">
        <f>VLOOKUP(C31,Сводный!$A$12:$Q$90,4,FALSE)</f>
        <v>Астрахань-2</v>
      </c>
      <c r="E31" s="155">
        <f>VLOOKUP(C31,Бег!$A$9:$I$88,8,FALSE)</f>
        <v>1995.1666666666679</v>
      </c>
    </row>
    <row r="32" spans="2:5" s="16" customFormat="1" ht="12.75">
      <c r="B32" s="154">
        <v>3</v>
      </c>
      <c r="C32" s="43" t="s">
        <v>251</v>
      </c>
      <c r="D32" s="16" t="str">
        <f>VLOOKUP(C32,Сводный!$A$12:$Q$90,4,FALSE)</f>
        <v>Астрахань-1</v>
      </c>
      <c r="E32" s="155">
        <f>VLOOKUP(C32,Бег!$A$9:$I$88,8,FALSE)</f>
        <v>2304.166666666668</v>
      </c>
    </row>
    <row r="33" spans="2:5" s="16" customFormat="1" ht="12.75">
      <c r="B33" s="154">
        <v>4</v>
      </c>
      <c r="C33" s="43" t="s">
        <v>256</v>
      </c>
      <c r="D33" s="16" t="str">
        <f>VLOOKUP(C33,Сводный!$A$12:$Q$90,4,FALSE)</f>
        <v>Ульяновск-2</v>
      </c>
      <c r="E33" s="155">
        <f>VLOOKUP(C33,Бег!$A$9:$I$88,8,FALSE)</f>
        <v>1067.333333333334</v>
      </c>
    </row>
    <row r="34" spans="2:5" s="16" customFormat="1" ht="12.75">
      <c r="B34" s="154">
        <v>5</v>
      </c>
      <c r="C34" s="43" t="s">
        <v>250</v>
      </c>
      <c r="D34" s="16" t="str">
        <f>VLOOKUP(C34,Сводный!$A$12:$Q$90,4,FALSE)</f>
        <v>Воронеж</v>
      </c>
      <c r="E34" s="155">
        <f>VLOOKUP(C34,Бег!$A$9:$I$88,8,FALSE)</f>
        <v>2401.666666666668</v>
      </c>
    </row>
    <row r="35" spans="2:5" s="16" customFormat="1" ht="12.75">
      <c r="B35" s="154">
        <v>6</v>
      </c>
      <c r="C35" s="43" t="s">
        <v>258</v>
      </c>
      <c r="D35" s="16" t="str">
        <f>VLOOKUP(C35,Сводный!$A$12:$Q$90,4,FALSE)</f>
        <v>Рыбинск</v>
      </c>
      <c r="E35" s="155">
        <f>VLOOKUP(C35,Бег!$A$9:$I$88,8,FALSE)</f>
        <v>3213.166666666668</v>
      </c>
    </row>
    <row r="36" s="16" customFormat="1" ht="12.75"/>
    <row r="37" spans="2:7" s="16" customFormat="1" ht="18" customHeight="1">
      <c r="B37" s="193" t="s">
        <v>300</v>
      </c>
      <c r="C37" s="193"/>
      <c r="D37" s="193"/>
      <c r="E37" s="193"/>
      <c r="F37" s="193"/>
      <c r="G37" s="193"/>
    </row>
    <row r="38" s="16" customFormat="1" ht="15.75">
      <c r="C38" s="152"/>
    </row>
    <row r="39" spans="2:5" s="16" customFormat="1" ht="12.75">
      <c r="B39" s="153" t="s">
        <v>246</v>
      </c>
      <c r="C39" s="153" t="s">
        <v>306</v>
      </c>
      <c r="D39" s="153" t="s">
        <v>287</v>
      </c>
      <c r="E39" s="153" t="s">
        <v>245</v>
      </c>
    </row>
    <row r="40" spans="2:5" s="16" customFormat="1" ht="12.75">
      <c r="B40" s="154">
        <v>1</v>
      </c>
      <c r="C40" s="43" t="s">
        <v>252</v>
      </c>
      <c r="D40" s="16" t="str">
        <f>VLOOKUP(C40,Сводный!$A$12:$Q$90,4,FALSE)</f>
        <v>Астрахань-2</v>
      </c>
      <c r="E40" s="155">
        <f>VLOOKUP(C40,Троеб!$A$12:$O$111,14,FALSE)</f>
        <v>5097.166666666668</v>
      </c>
    </row>
    <row r="41" spans="2:5" s="16" customFormat="1" ht="12.75">
      <c r="B41" s="154">
        <v>2</v>
      </c>
      <c r="C41" s="43" t="s">
        <v>254</v>
      </c>
      <c r="D41" s="16" t="str">
        <f>VLOOKUP(C41,Сводный!$A$12:$Q$90,4,FALSE)</f>
        <v>Саратов</v>
      </c>
      <c r="E41" s="155">
        <f>VLOOKUP(C41,Троеб!$A$12:$O$111,14,FALSE)</f>
        <v>9820.166666666668</v>
      </c>
    </row>
    <row r="42" spans="2:5" s="16" customFormat="1" ht="12.75">
      <c r="B42" s="154">
        <v>3</v>
      </c>
      <c r="C42" s="43" t="s">
        <v>249</v>
      </c>
      <c r="D42" s="16" t="str">
        <f>VLOOKUP(C42,Сводный!$A$12:$Q$90,4,FALSE)</f>
        <v>Новроссийск</v>
      </c>
      <c r="E42" s="155">
        <f>VLOOKUP(C42,Троеб!$A$12:$O$111,14,FALSE)</f>
        <v>2547.500000000001</v>
      </c>
    </row>
    <row r="43" spans="2:5" s="16" customFormat="1" ht="12.75">
      <c r="B43" s="154">
        <v>4</v>
      </c>
      <c r="C43" s="43" t="s">
        <v>251</v>
      </c>
      <c r="D43" s="16" t="str">
        <f>VLOOKUP(C43,Сводный!$A$12:$Q$90,4,FALSE)</f>
        <v>Астрахань-1</v>
      </c>
      <c r="E43" s="155">
        <f>VLOOKUP(C43,Троеб!$A$12:$O$111,14,FALSE)</f>
        <v>7565.166666666668</v>
      </c>
    </row>
    <row r="44" spans="2:5" s="16" customFormat="1" ht="12.75">
      <c r="B44" s="154">
        <v>5</v>
      </c>
      <c r="C44" s="43" t="s">
        <v>258</v>
      </c>
      <c r="D44" s="16" t="str">
        <f>VLOOKUP(C44,Сводный!$A$12:$Q$90,4,FALSE)</f>
        <v>Рыбинск</v>
      </c>
      <c r="E44" s="155">
        <f>VLOOKUP(C44,Троеб!$A$12:$O$111,14,FALSE)</f>
        <v>7751.166666666668</v>
      </c>
    </row>
    <row r="45" spans="2:5" s="16" customFormat="1" ht="12.75">
      <c r="B45" s="154">
        <v>6</v>
      </c>
      <c r="C45" s="43" t="s">
        <v>250</v>
      </c>
      <c r="D45" s="16" t="str">
        <f>VLOOKUP(C45,Сводный!$A$12:$Q$90,4,FALSE)</f>
        <v>Воронеж</v>
      </c>
      <c r="E45" s="155">
        <f>VLOOKUP(C45,Троеб!$A$12:$O$111,14,FALSE)</f>
        <v>7295.666666666668</v>
      </c>
    </row>
    <row r="46" spans="2:5" s="16" customFormat="1" ht="12.75">
      <c r="B46" s="154">
        <v>7</v>
      </c>
      <c r="C46" s="43" t="s">
        <v>256</v>
      </c>
      <c r="D46" s="16" t="str">
        <f>VLOOKUP(C46,Сводный!$A$12:$Q$90,4,FALSE)</f>
        <v>Ульяновск-2</v>
      </c>
      <c r="E46" s="155">
        <f>VLOOKUP(C46,Троеб!$A$12:$O$111,14,FALSE)</f>
        <v>2374.333333333334</v>
      </c>
    </row>
    <row r="47" spans="2:5" s="16" customFormat="1" ht="12.75">
      <c r="B47" s="154">
        <v>8</v>
      </c>
      <c r="C47" s="43" t="s">
        <v>253</v>
      </c>
      <c r="D47" s="16" t="str">
        <f>VLOOKUP(C47,Сводный!$A$12:$Q$90,4,FALSE)</f>
        <v>Екатеринбург</v>
      </c>
      <c r="E47" s="155">
        <f>VLOOKUP(C47,Троеб!$A$12:$O$111,14,FALSE)</f>
        <v>10915.166666666668</v>
      </c>
    </row>
    <row r="48" spans="2:6" s="16" customFormat="1" ht="12.75">
      <c r="B48" s="154">
        <v>9</v>
      </c>
      <c r="C48" s="43" t="s">
        <v>257</v>
      </c>
      <c r="D48" s="16" t="str">
        <f>VLOOKUP(C48,Сводный!$A$12:$Q$90,4,FALSE)</f>
        <v>Рыбинск</v>
      </c>
      <c r="E48" s="155">
        <f>VLOOKUP(C48,Троеб!$A$12:$O$111,14,FALSE)</f>
        <v>7621.166666666668</v>
      </c>
      <c r="F48" s="44"/>
    </row>
    <row r="49" spans="2:5" s="16" customFormat="1" ht="12.75">
      <c r="B49" s="154">
        <v>10</v>
      </c>
      <c r="C49" s="43" t="s">
        <v>255</v>
      </c>
      <c r="D49" s="16" t="str">
        <f>VLOOKUP(C49,Сводный!$A$12:$Q$90,4,FALSE)</f>
        <v>Ульяновск-1</v>
      </c>
      <c r="E49" s="155">
        <f>VLOOKUP(C49,Троеб!$A$12:$O$111,14,FALSE)</f>
        <v>7620.666666666668</v>
      </c>
    </row>
    <row r="50" spans="2:5" s="16" customFormat="1" ht="12.75">
      <c r="B50" s="154">
        <v>11</v>
      </c>
      <c r="C50" s="43" t="s">
        <v>265</v>
      </c>
      <c r="D50" s="16" t="str">
        <f>VLOOKUP(C50,Сводный!$A$12:$Q$90,4,FALSE)</f>
        <v>Ижевск-2</v>
      </c>
      <c r="E50" s="155">
        <f>VLOOKUP(C50,Троеб!$A$12:$O$111,14,FALSE)</f>
        <v>3987.500000000001</v>
      </c>
    </row>
    <row r="51" spans="2:5" s="16" customFormat="1" ht="12.75">
      <c r="B51" s="154">
        <v>12</v>
      </c>
      <c r="C51" s="43" t="s">
        <v>266</v>
      </c>
      <c r="D51" s="16">
        <f>VLOOKUP(C51,Сводный!$A$12:$Q$90,4,FALSE)</f>
        <v>0</v>
      </c>
      <c r="E51" s="155">
        <f>VLOOKUP(C51,Троеб!$A$12:$O$111,14,FALSE)</f>
        <v>745.666666666667</v>
      </c>
    </row>
    <row r="52" spans="1:9" s="64" customFormat="1" ht="12.75" customHeight="1">
      <c r="A52" s="91" t="s">
        <v>301</v>
      </c>
      <c r="E52" s="65"/>
      <c r="F52" s="71"/>
      <c r="H52" s="173" t="s">
        <v>302</v>
      </c>
      <c r="I52" s="173"/>
    </row>
    <row r="53" spans="1:9" s="64" customFormat="1" ht="12.75">
      <c r="A53" s="91"/>
      <c r="E53" s="65"/>
      <c r="F53" s="71"/>
      <c r="H53" s="70"/>
      <c r="I53" s="70"/>
    </row>
    <row r="54" spans="1:6" s="64" customFormat="1" ht="12.75">
      <c r="A54" s="91"/>
      <c r="E54" s="65"/>
      <c r="F54" s="71"/>
    </row>
    <row r="55" spans="1:9" s="64" customFormat="1" ht="12.75">
      <c r="A55" s="91" t="s">
        <v>303</v>
      </c>
      <c r="E55" s="65"/>
      <c r="F55" s="71"/>
      <c r="H55" s="173" t="s">
        <v>304</v>
      </c>
      <c r="I55" s="173"/>
    </row>
  </sheetData>
  <sheetProtection selectLockedCells="1" selectUnlockedCells="1"/>
  <mergeCells count="11">
    <mergeCell ref="A1:F1"/>
    <mergeCell ref="D2:E2"/>
    <mergeCell ref="A3:F3"/>
    <mergeCell ref="A4:F4"/>
    <mergeCell ref="A5:F5"/>
    <mergeCell ref="B7:H7"/>
    <mergeCell ref="B17:G17"/>
    <mergeCell ref="B27:G27"/>
    <mergeCell ref="B37:G37"/>
    <mergeCell ref="H52:I52"/>
    <mergeCell ref="H55:I55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78"/>
  <sheetViews>
    <sheetView view="pageBreakPreview" zoomScaleSheetLayoutView="100" zoomScalePageLayoutView="0" workbookViewId="0" topLeftCell="A1254">
      <selection activeCell="E1272" sqref="E1272"/>
    </sheetView>
  </sheetViews>
  <sheetFormatPr defaultColWidth="9.00390625" defaultRowHeight="12.75"/>
  <cols>
    <col min="1" max="1" width="9.125" style="156" customWidth="1"/>
    <col min="2" max="2" width="9.125" style="157" customWidth="1"/>
  </cols>
  <sheetData>
    <row r="1" ht="12.75">
      <c r="B1" s="157" t="s">
        <v>307</v>
      </c>
    </row>
    <row r="3" spans="1:2" ht="12.75">
      <c r="A3" s="68">
        <v>0.0013067129629629629</v>
      </c>
      <c r="B3" s="158">
        <v>1270</v>
      </c>
    </row>
    <row r="4" spans="1:2" ht="12.75">
      <c r="A4" s="68">
        <v>0.0013078703703703705</v>
      </c>
      <c r="B4" s="158">
        <v>1269</v>
      </c>
    </row>
    <row r="5" spans="1:2" ht="12.75">
      <c r="A5" s="68">
        <v>0.00130902777777778</v>
      </c>
      <c r="B5" s="158">
        <v>1268</v>
      </c>
    </row>
    <row r="6" spans="1:2" ht="12.75">
      <c r="A6" s="68">
        <v>0.00131018518518519</v>
      </c>
      <c r="B6" s="158">
        <v>1267</v>
      </c>
    </row>
    <row r="7" spans="1:2" ht="12.75">
      <c r="A7" s="68">
        <v>0.00131134259259259</v>
      </c>
      <c r="B7" s="158">
        <v>1266</v>
      </c>
    </row>
    <row r="8" spans="1:2" ht="12.75">
      <c r="A8" s="68">
        <v>0.0013125</v>
      </c>
      <c r="B8" s="158">
        <v>1265</v>
      </c>
    </row>
    <row r="9" spans="1:2" ht="12.75">
      <c r="A9" s="68">
        <v>0.00131365740740741</v>
      </c>
      <c r="B9" s="158">
        <v>1264</v>
      </c>
    </row>
    <row r="10" spans="1:2" ht="12.75">
      <c r="A10" s="68">
        <v>0.00131481481481482</v>
      </c>
      <c r="B10" s="158">
        <v>1263</v>
      </c>
    </row>
    <row r="11" spans="1:2" ht="12.75">
      <c r="A11" s="68">
        <v>0.00131597222222222</v>
      </c>
      <c r="B11" s="158">
        <v>1262</v>
      </c>
    </row>
    <row r="12" spans="1:2" ht="12.75">
      <c r="A12" s="68">
        <v>0.00131712962962963</v>
      </c>
      <c r="B12" s="158">
        <v>1261</v>
      </c>
    </row>
    <row r="13" spans="1:2" ht="12.75">
      <c r="A13" s="68">
        <v>0.00131828703703704</v>
      </c>
      <c r="B13" s="158">
        <v>1260</v>
      </c>
    </row>
    <row r="14" spans="1:2" ht="12.75">
      <c r="A14" s="68">
        <v>0.00131944444444445</v>
      </c>
      <c r="B14" s="158">
        <v>1259</v>
      </c>
    </row>
    <row r="15" spans="1:2" ht="12.75">
      <c r="A15" s="68">
        <v>0.00132060185185185</v>
      </c>
      <c r="B15" s="158">
        <v>1258</v>
      </c>
    </row>
    <row r="16" spans="1:2" ht="12.75">
      <c r="A16" s="68">
        <v>0.00132175925925926</v>
      </c>
      <c r="B16" s="158">
        <v>1257</v>
      </c>
    </row>
    <row r="17" spans="1:2" ht="12.75">
      <c r="A17" s="68">
        <v>0.00132291666666667</v>
      </c>
      <c r="B17" s="158">
        <v>1256</v>
      </c>
    </row>
    <row r="18" spans="1:2" ht="12.75">
      <c r="A18" s="68">
        <v>0.00132407407407408</v>
      </c>
      <c r="B18" s="158">
        <v>1255</v>
      </c>
    </row>
    <row r="19" spans="1:2" ht="12.75">
      <c r="A19" s="68">
        <v>0.00132523148148148</v>
      </c>
      <c r="B19" s="158">
        <v>1254</v>
      </c>
    </row>
    <row r="20" spans="1:2" ht="12.75">
      <c r="A20" s="68">
        <v>0.00132638888888889</v>
      </c>
      <c r="B20" s="158">
        <v>1253</v>
      </c>
    </row>
    <row r="21" spans="1:2" ht="12.75">
      <c r="A21" s="68">
        <v>0.0013275462962963</v>
      </c>
      <c r="B21" s="158">
        <v>1252</v>
      </c>
    </row>
    <row r="22" spans="1:2" ht="12.75">
      <c r="A22" s="68">
        <v>0.00132870370370371</v>
      </c>
      <c r="B22" s="158">
        <v>1251</v>
      </c>
    </row>
    <row r="23" spans="1:2" ht="12.75">
      <c r="A23" s="68">
        <v>0.00132986111111112</v>
      </c>
      <c r="B23" s="158">
        <v>1250</v>
      </c>
    </row>
    <row r="24" spans="1:5" ht="12.75">
      <c r="A24" s="68">
        <v>0.00133101851851852</v>
      </c>
      <c r="B24" s="158">
        <v>1249</v>
      </c>
      <c r="E24" s="159"/>
    </row>
    <row r="25" spans="1:5" ht="12.75">
      <c r="A25" s="68">
        <v>0.00133217592592593</v>
      </c>
      <c r="B25" s="158">
        <v>1248</v>
      </c>
      <c r="E25" s="159"/>
    </row>
    <row r="26" spans="1:5" ht="12.75">
      <c r="A26" s="68">
        <v>0.00133333333333334</v>
      </c>
      <c r="B26" s="158">
        <v>1247</v>
      </c>
      <c r="E26" s="159"/>
    </row>
    <row r="27" spans="1:5" ht="12.75">
      <c r="A27" s="68">
        <v>0.00133449074074075</v>
      </c>
      <c r="B27" s="158">
        <v>1246</v>
      </c>
      <c r="E27" s="159"/>
    </row>
    <row r="28" spans="1:5" ht="12.75">
      <c r="A28" s="68">
        <v>0.00133564814814815</v>
      </c>
      <c r="B28" s="158">
        <v>1245</v>
      </c>
      <c r="E28" s="159"/>
    </row>
    <row r="29" spans="1:5" ht="12.75">
      <c r="A29" s="68">
        <v>0.00133680555555556</v>
      </c>
      <c r="B29" s="158">
        <v>1244</v>
      </c>
      <c r="E29" s="159"/>
    </row>
    <row r="30" spans="1:5" ht="12.75">
      <c r="A30" s="68">
        <v>0.00133796296296297</v>
      </c>
      <c r="B30" s="158">
        <v>1243</v>
      </c>
      <c r="E30" s="159"/>
    </row>
    <row r="31" spans="1:5" ht="12.75">
      <c r="A31" s="68">
        <v>0.00133912037037038</v>
      </c>
      <c r="B31" s="158">
        <v>1242</v>
      </c>
      <c r="E31" s="159"/>
    </row>
    <row r="32" spans="1:5" ht="12.75">
      <c r="A32" s="68">
        <v>0.00134027777777778</v>
      </c>
      <c r="B32" s="158">
        <v>1241</v>
      </c>
      <c r="E32" s="159"/>
    </row>
    <row r="33" spans="1:5" ht="12.75">
      <c r="A33" s="68">
        <v>0.00134143518518519</v>
      </c>
      <c r="B33" s="158">
        <v>1240</v>
      </c>
      <c r="E33" s="159"/>
    </row>
    <row r="34" spans="1:5" ht="12.75">
      <c r="A34" s="68">
        <v>0.0013425925925926</v>
      </c>
      <c r="B34" s="158">
        <v>1239</v>
      </c>
      <c r="E34" s="159"/>
    </row>
    <row r="35" spans="1:5" ht="12.75">
      <c r="A35" s="68">
        <v>0.00134375000000001</v>
      </c>
      <c r="B35" s="158">
        <v>1238</v>
      </c>
      <c r="E35" s="159"/>
    </row>
    <row r="36" spans="1:2" ht="12.75">
      <c r="A36" s="68">
        <v>0.00134490740740741</v>
      </c>
      <c r="B36" s="158">
        <v>1237</v>
      </c>
    </row>
    <row r="37" spans="1:2" ht="12.75">
      <c r="A37" s="68">
        <v>0.00134606481481482</v>
      </c>
      <c r="B37" s="158">
        <v>1236</v>
      </c>
    </row>
    <row r="38" spans="1:2" ht="12.75">
      <c r="A38" s="68">
        <v>0.00134722222222223</v>
      </c>
      <c r="B38" s="158">
        <v>1235</v>
      </c>
    </row>
    <row r="39" spans="1:2" ht="12.75">
      <c r="A39" s="68">
        <v>0.00134837962962964</v>
      </c>
      <c r="B39" s="158">
        <v>1234</v>
      </c>
    </row>
    <row r="40" spans="1:2" ht="12.75">
      <c r="A40" s="68">
        <v>0.00134953703703704</v>
      </c>
      <c r="B40" s="158">
        <v>1233</v>
      </c>
    </row>
    <row r="41" spans="1:2" ht="12.75">
      <c r="A41" s="68">
        <v>0.00135069444444445</v>
      </c>
      <c r="B41" s="158">
        <v>1232</v>
      </c>
    </row>
    <row r="42" spans="1:2" ht="12.75">
      <c r="A42" s="68">
        <v>0.00135185185185186</v>
      </c>
      <c r="B42" s="158">
        <v>1231</v>
      </c>
    </row>
    <row r="43" spans="1:2" ht="12.75">
      <c r="A43" s="68">
        <v>0.00135300925925927</v>
      </c>
      <c r="B43" s="158">
        <v>1230</v>
      </c>
    </row>
    <row r="44" spans="1:2" ht="12.75">
      <c r="A44" s="68">
        <v>0.00135416666666668</v>
      </c>
      <c r="B44" s="158">
        <v>1229</v>
      </c>
    </row>
    <row r="45" spans="1:2" ht="12.75">
      <c r="A45" s="68">
        <v>0.00135532407407408</v>
      </c>
      <c r="B45" s="158">
        <v>1228</v>
      </c>
    </row>
    <row r="46" spans="1:2" ht="12.75">
      <c r="A46" s="68">
        <v>0.00135648148148149</v>
      </c>
      <c r="B46" s="158">
        <v>1227</v>
      </c>
    </row>
    <row r="47" spans="1:2" ht="12.75">
      <c r="A47" s="68">
        <v>0.0013576388888889</v>
      </c>
      <c r="B47" s="158">
        <v>1226</v>
      </c>
    </row>
    <row r="48" spans="1:2" ht="12.75">
      <c r="A48" s="68">
        <v>0.00135879629629631</v>
      </c>
      <c r="B48" s="158">
        <v>1225</v>
      </c>
    </row>
    <row r="49" spans="1:2" ht="12.75">
      <c r="A49" s="68">
        <v>0.00135995370370371</v>
      </c>
      <c r="B49" s="158">
        <v>1224</v>
      </c>
    </row>
    <row r="50" spans="1:2" ht="12.75">
      <c r="A50" s="68">
        <v>0.00136111111111112</v>
      </c>
      <c r="B50" s="158">
        <v>1223</v>
      </c>
    </row>
    <row r="51" spans="1:2" ht="12.75">
      <c r="A51" s="68">
        <v>0.00136226851851853</v>
      </c>
      <c r="B51" s="158">
        <v>1222</v>
      </c>
    </row>
    <row r="52" spans="1:2" ht="12.75">
      <c r="A52" s="68">
        <v>0.00136342592592594</v>
      </c>
      <c r="B52" s="158">
        <v>1221</v>
      </c>
    </row>
    <row r="53" spans="1:2" ht="12.75">
      <c r="A53" s="68">
        <v>0.00136458333333334</v>
      </c>
      <c r="B53" s="158">
        <v>1220</v>
      </c>
    </row>
    <row r="54" spans="1:2" ht="12.75">
      <c r="A54" s="68">
        <v>0.00136574074074075</v>
      </c>
      <c r="B54" s="158">
        <v>1219</v>
      </c>
    </row>
    <row r="55" spans="1:2" ht="12.75">
      <c r="A55" s="68">
        <v>0.00136689814814816</v>
      </c>
      <c r="B55" s="158">
        <v>1218</v>
      </c>
    </row>
    <row r="56" spans="1:2" ht="12.75">
      <c r="A56" s="68">
        <v>0.00136805555555557</v>
      </c>
      <c r="B56" s="158">
        <v>1217</v>
      </c>
    </row>
    <row r="57" spans="1:2" ht="12.75">
      <c r="A57" s="68">
        <v>0.00136921296296297</v>
      </c>
      <c r="B57" s="158">
        <v>1216</v>
      </c>
    </row>
    <row r="58" spans="1:2" ht="12.75">
      <c r="A58" s="68">
        <v>0.00137037037037038</v>
      </c>
      <c r="B58" s="158">
        <v>1215</v>
      </c>
    </row>
    <row r="59" spans="1:2" ht="12.75">
      <c r="A59" s="68">
        <v>0.00137152777777779</v>
      </c>
      <c r="B59" s="158">
        <v>1214</v>
      </c>
    </row>
    <row r="60" spans="1:2" ht="12.75">
      <c r="A60" s="68">
        <v>0.0013726851851852</v>
      </c>
      <c r="B60" s="158">
        <v>1213</v>
      </c>
    </row>
    <row r="61" spans="1:2" ht="12.75">
      <c r="A61" s="68">
        <v>0.0013738425925926</v>
      </c>
      <c r="B61" s="158">
        <v>1212</v>
      </c>
    </row>
    <row r="62" spans="1:2" ht="12.75">
      <c r="A62" s="68">
        <v>0.00137500000000001</v>
      </c>
      <c r="B62" s="158">
        <v>1211</v>
      </c>
    </row>
    <row r="63" spans="1:2" ht="12.75">
      <c r="A63" s="68">
        <v>0.00137615740740742</v>
      </c>
      <c r="B63" s="158">
        <v>1210</v>
      </c>
    </row>
    <row r="64" spans="1:2" ht="12.75">
      <c r="A64" s="68">
        <v>0.00137731481481483</v>
      </c>
      <c r="B64" s="158">
        <v>1209</v>
      </c>
    </row>
    <row r="65" spans="1:2" ht="12.75">
      <c r="A65" s="68">
        <v>0.00137847222222224</v>
      </c>
      <c r="B65" s="158">
        <v>1208</v>
      </c>
    </row>
    <row r="66" spans="1:2" ht="12.75">
      <c r="A66" s="68">
        <v>0.00137962962962964</v>
      </c>
      <c r="B66" s="158">
        <v>1207</v>
      </c>
    </row>
    <row r="67" spans="1:2" ht="12.75">
      <c r="A67" s="68">
        <v>0.00138078703703705</v>
      </c>
      <c r="B67" s="158">
        <v>1206</v>
      </c>
    </row>
    <row r="68" spans="1:2" ht="12.75">
      <c r="A68" s="68">
        <v>0.00138194444444446</v>
      </c>
      <c r="B68" s="158">
        <v>1205</v>
      </c>
    </row>
    <row r="69" spans="1:2" ht="12.75">
      <c r="A69" s="68">
        <v>0.00138310185185187</v>
      </c>
      <c r="B69" s="158">
        <v>1204</v>
      </c>
    </row>
    <row r="70" spans="1:2" ht="12.75">
      <c r="A70" s="68">
        <v>0.00138425925925927</v>
      </c>
      <c r="B70" s="158">
        <v>1203</v>
      </c>
    </row>
    <row r="71" spans="1:2" ht="12.75">
      <c r="A71" s="68">
        <v>0.00138541666666668</v>
      </c>
      <c r="B71" s="158">
        <v>1202</v>
      </c>
    </row>
    <row r="72" spans="1:2" ht="12.75">
      <c r="A72" s="68">
        <v>0.00138657407407409</v>
      </c>
      <c r="B72" s="158">
        <v>1201</v>
      </c>
    </row>
    <row r="73" spans="1:2" ht="12.75">
      <c r="A73" s="68">
        <v>0.0013877314814815</v>
      </c>
      <c r="B73" s="158">
        <v>1200</v>
      </c>
    </row>
    <row r="74" spans="1:2" ht="12.75">
      <c r="A74" s="68">
        <v>0.0013888888888889</v>
      </c>
      <c r="B74" s="158">
        <v>1199</v>
      </c>
    </row>
    <row r="75" spans="1:2" ht="12.75">
      <c r="A75" s="68">
        <v>0.00139004629629631</v>
      </c>
      <c r="B75" s="158">
        <v>1198</v>
      </c>
    </row>
    <row r="76" spans="1:2" ht="12.75">
      <c r="A76" s="68">
        <v>0.00139120370370372</v>
      </c>
      <c r="B76" s="158">
        <v>1197</v>
      </c>
    </row>
    <row r="77" spans="1:2" ht="12.75">
      <c r="A77" s="68">
        <v>0.00139236111111113</v>
      </c>
      <c r="B77" s="158">
        <v>1196</v>
      </c>
    </row>
    <row r="78" spans="1:2" ht="12.75">
      <c r="A78" s="68">
        <v>0.00139351851851853</v>
      </c>
      <c r="B78" s="158">
        <v>1195</v>
      </c>
    </row>
    <row r="79" spans="1:2" ht="12.75">
      <c r="A79" s="68">
        <v>0.00139467592592594</v>
      </c>
      <c r="B79" s="158">
        <v>1194</v>
      </c>
    </row>
    <row r="80" spans="1:2" ht="12.75">
      <c r="A80" s="68">
        <v>0.00139583333333335</v>
      </c>
      <c r="B80" s="158">
        <v>1193</v>
      </c>
    </row>
    <row r="81" spans="1:2" ht="12.75">
      <c r="A81" s="68">
        <v>0.00139699074074076</v>
      </c>
      <c r="B81" s="158">
        <v>1192</v>
      </c>
    </row>
    <row r="82" spans="1:2" ht="12.75">
      <c r="A82" s="68">
        <v>0.00139814814814816</v>
      </c>
      <c r="B82" s="158">
        <v>1191</v>
      </c>
    </row>
    <row r="83" spans="1:2" ht="12.75">
      <c r="A83" s="68">
        <v>0.00139930555555557</v>
      </c>
      <c r="B83" s="158">
        <v>1190</v>
      </c>
    </row>
    <row r="84" spans="1:2" ht="12.75">
      <c r="A84" s="68">
        <v>0.00140046296296298</v>
      </c>
      <c r="B84" s="158">
        <v>1189</v>
      </c>
    </row>
    <row r="85" spans="1:2" ht="12.75">
      <c r="A85" s="68">
        <v>0.00140162037037039</v>
      </c>
      <c r="B85" s="158">
        <v>1188</v>
      </c>
    </row>
    <row r="86" spans="1:2" ht="12.75">
      <c r="A86" s="68">
        <v>0.0014027777777778</v>
      </c>
      <c r="B86" s="158">
        <v>1187</v>
      </c>
    </row>
    <row r="87" spans="1:2" ht="12.75">
      <c r="A87" s="68">
        <v>0.0014039351851852</v>
      </c>
      <c r="B87" s="158">
        <v>1186</v>
      </c>
    </row>
    <row r="88" spans="1:2" ht="12.75">
      <c r="A88" s="68">
        <v>0.00140509259259261</v>
      </c>
      <c r="B88" s="158">
        <v>1185</v>
      </c>
    </row>
    <row r="89" spans="1:2" ht="12.75">
      <c r="A89" s="68">
        <v>0.00140625000000002</v>
      </c>
      <c r="B89" s="158">
        <v>1184</v>
      </c>
    </row>
    <row r="90" spans="1:2" ht="12.75">
      <c r="A90" s="68">
        <v>0.00140740740740743</v>
      </c>
      <c r="B90" s="158">
        <v>1183</v>
      </c>
    </row>
    <row r="91" spans="1:2" ht="12.75">
      <c r="A91" s="68">
        <v>0.00140856481481483</v>
      </c>
      <c r="B91" s="158">
        <v>1182</v>
      </c>
    </row>
    <row r="92" spans="1:2" ht="12.75">
      <c r="A92" s="68">
        <v>0.00140972222222224</v>
      </c>
      <c r="B92" s="158">
        <v>1181</v>
      </c>
    </row>
    <row r="93" spans="1:2" ht="12.75">
      <c r="A93" s="68">
        <v>0.00141087962962965</v>
      </c>
      <c r="B93" s="158">
        <v>1180</v>
      </c>
    </row>
    <row r="94" spans="1:2" ht="12.75">
      <c r="A94" s="68">
        <v>0.00141203703703706</v>
      </c>
      <c r="B94" s="158">
        <v>1179</v>
      </c>
    </row>
    <row r="95" spans="1:2" ht="12.75">
      <c r="A95" s="68">
        <v>0.00141319444444446</v>
      </c>
      <c r="B95" s="158">
        <v>1178</v>
      </c>
    </row>
    <row r="96" spans="1:2" ht="12.75">
      <c r="A96" s="68">
        <v>0.00141435185185187</v>
      </c>
      <c r="B96" s="158">
        <v>1177</v>
      </c>
    </row>
    <row r="97" spans="1:2" ht="12.75">
      <c r="A97" s="68">
        <v>0.00141550925925928</v>
      </c>
      <c r="B97" s="158">
        <v>1176</v>
      </c>
    </row>
    <row r="98" spans="1:2" ht="12.75">
      <c r="A98" s="68">
        <v>0.00141666666666669</v>
      </c>
      <c r="B98" s="158">
        <v>1175</v>
      </c>
    </row>
    <row r="99" spans="1:2" ht="12.75">
      <c r="A99" s="68">
        <v>0.00141782407407409</v>
      </c>
      <c r="B99" s="158">
        <v>1174</v>
      </c>
    </row>
    <row r="100" spans="1:2" ht="12.75">
      <c r="A100" s="68">
        <v>0.0014189814814815</v>
      </c>
      <c r="B100" s="158">
        <v>1173</v>
      </c>
    </row>
    <row r="101" spans="1:2" ht="12.75">
      <c r="A101" s="68">
        <v>0.00142013888888891</v>
      </c>
      <c r="B101" s="158">
        <v>1172</v>
      </c>
    </row>
    <row r="102" spans="1:2" ht="12.75">
      <c r="A102" s="68">
        <v>0.00142129629629632</v>
      </c>
      <c r="B102" s="158">
        <v>1171</v>
      </c>
    </row>
    <row r="103" spans="1:2" ht="12.75">
      <c r="A103" s="68">
        <v>0.00142245370370372</v>
      </c>
      <c r="B103" s="158">
        <v>1170</v>
      </c>
    </row>
    <row r="104" spans="1:2" ht="12.75">
      <c r="A104" s="68">
        <v>0.00142361111111113</v>
      </c>
      <c r="B104" s="158">
        <v>1169</v>
      </c>
    </row>
    <row r="105" spans="1:2" ht="12.75">
      <c r="A105" s="68">
        <v>0.00142476851851854</v>
      </c>
      <c r="B105" s="158">
        <v>1168</v>
      </c>
    </row>
    <row r="106" spans="1:2" ht="12.75">
      <c r="A106" s="68">
        <v>0.00142592592592595</v>
      </c>
      <c r="B106" s="158">
        <v>1167</v>
      </c>
    </row>
    <row r="107" spans="1:2" ht="12.75">
      <c r="A107" s="68">
        <v>0.00142708333333335</v>
      </c>
      <c r="B107" s="158">
        <v>1166</v>
      </c>
    </row>
    <row r="108" spans="1:2" ht="12.75">
      <c r="A108" s="68">
        <v>0.00142824074074076</v>
      </c>
      <c r="B108" s="158">
        <v>1165</v>
      </c>
    </row>
    <row r="109" spans="1:2" ht="12.75">
      <c r="A109" s="68">
        <v>0.00142939814814817</v>
      </c>
      <c r="B109" s="158">
        <v>1164</v>
      </c>
    </row>
    <row r="110" spans="1:2" ht="12.75">
      <c r="A110" s="68">
        <v>0.00143055555555558</v>
      </c>
      <c r="B110" s="158">
        <v>1163</v>
      </c>
    </row>
    <row r="111" spans="1:2" ht="12.75">
      <c r="A111" s="68">
        <v>0.00143171296296299</v>
      </c>
      <c r="B111" s="158">
        <v>1162</v>
      </c>
    </row>
    <row r="112" spans="1:2" ht="12.75">
      <c r="A112" s="68">
        <v>0.00143287037037039</v>
      </c>
      <c r="B112" s="158">
        <v>1161</v>
      </c>
    </row>
    <row r="113" spans="1:2" ht="12.75">
      <c r="A113" s="68">
        <v>0.0014340277777778</v>
      </c>
      <c r="B113" s="158">
        <v>1160</v>
      </c>
    </row>
    <row r="114" spans="1:2" ht="12.75">
      <c r="A114" s="68">
        <v>0.00143518518518521</v>
      </c>
      <c r="B114" s="158">
        <v>1159</v>
      </c>
    </row>
    <row r="115" spans="1:2" ht="12.75">
      <c r="A115" s="68">
        <v>0.00143634259259262</v>
      </c>
      <c r="B115" s="158">
        <v>1158</v>
      </c>
    </row>
    <row r="116" spans="1:2" ht="12.75">
      <c r="A116" s="68">
        <v>0.00143750000000002</v>
      </c>
      <c r="B116" s="158">
        <v>1157</v>
      </c>
    </row>
    <row r="117" spans="1:2" ht="12.75">
      <c r="A117" s="68">
        <v>0.00143865740740743</v>
      </c>
      <c r="B117" s="158">
        <v>1156</v>
      </c>
    </row>
    <row r="118" spans="1:2" ht="12.75">
      <c r="A118" s="68">
        <v>0.00143981481481484</v>
      </c>
      <c r="B118" s="158">
        <v>1155</v>
      </c>
    </row>
    <row r="119" spans="1:2" ht="12.75">
      <c r="A119" s="68">
        <v>0.00144097222222225</v>
      </c>
      <c r="B119" s="158">
        <v>1154</v>
      </c>
    </row>
    <row r="120" spans="1:2" ht="12.75">
      <c r="A120" s="68">
        <v>0.00144212962962965</v>
      </c>
      <c r="B120" s="158">
        <v>1153</v>
      </c>
    </row>
    <row r="121" spans="1:2" ht="12.75">
      <c r="A121" s="68">
        <v>0.00144328703703706</v>
      </c>
      <c r="B121" s="158">
        <v>1152</v>
      </c>
    </row>
    <row r="122" spans="1:2" ht="12.75">
      <c r="A122" s="68">
        <v>0.00144444444444447</v>
      </c>
      <c r="B122" s="158">
        <v>1151</v>
      </c>
    </row>
    <row r="123" spans="1:2" ht="12.75">
      <c r="A123" s="68">
        <v>0.00144560185185188</v>
      </c>
      <c r="B123" s="158">
        <v>1150</v>
      </c>
    </row>
    <row r="124" spans="1:2" ht="12.75">
      <c r="A124" s="68">
        <v>0.00144675925925928</v>
      </c>
      <c r="B124" s="158">
        <v>1149</v>
      </c>
    </row>
    <row r="125" spans="1:2" ht="12.75">
      <c r="A125" s="68">
        <v>0.00144791666666669</v>
      </c>
      <c r="B125" s="158">
        <v>1148</v>
      </c>
    </row>
    <row r="126" spans="1:2" ht="12.75">
      <c r="A126" s="68">
        <v>0.0014490740740741</v>
      </c>
      <c r="B126" s="158">
        <v>1147</v>
      </c>
    </row>
    <row r="127" spans="1:2" ht="12.75">
      <c r="A127" s="68">
        <v>0.00145023148148151</v>
      </c>
      <c r="B127" s="158">
        <v>1146</v>
      </c>
    </row>
    <row r="128" spans="1:2" ht="12.75">
      <c r="A128" s="68">
        <v>0.00145138888888891</v>
      </c>
      <c r="B128" s="158">
        <v>1145</v>
      </c>
    </row>
    <row r="129" spans="1:2" ht="12.75">
      <c r="A129" s="68">
        <v>0.00145254629629632</v>
      </c>
      <c r="B129" s="158">
        <v>1144</v>
      </c>
    </row>
    <row r="130" spans="1:2" ht="12.75">
      <c r="A130" s="68">
        <v>0.00145370370370373</v>
      </c>
      <c r="B130" s="158">
        <v>1143</v>
      </c>
    </row>
    <row r="131" spans="1:2" ht="12.75">
      <c r="A131" s="68">
        <v>0.00145486111111114</v>
      </c>
      <c r="B131" s="158">
        <v>1142</v>
      </c>
    </row>
    <row r="132" spans="1:2" ht="12.75">
      <c r="A132" s="68">
        <v>0.00145601851851855</v>
      </c>
      <c r="B132" s="158">
        <v>1141</v>
      </c>
    </row>
    <row r="133" spans="1:2" ht="12.75">
      <c r="A133" s="68">
        <v>0.00145717592592595</v>
      </c>
      <c r="B133" s="158">
        <v>1140</v>
      </c>
    </row>
    <row r="134" spans="1:2" ht="12.75">
      <c r="A134" s="68">
        <v>0.00145833333333336</v>
      </c>
      <c r="B134" s="158">
        <v>1139</v>
      </c>
    </row>
    <row r="135" spans="1:2" ht="12.75">
      <c r="A135" s="68">
        <v>0.00145949074074077</v>
      </c>
      <c r="B135" s="158">
        <v>1138</v>
      </c>
    </row>
    <row r="136" spans="1:2" ht="12.75">
      <c r="A136" s="68">
        <v>0.00146064814814818</v>
      </c>
      <c r="B136" s="158">
        <v>1137</v>
      </c>
    </row>
    <row r="137" spans="1:2" ht="12.75">
      <c r="A137" s="68">
        <v>0.00146180555555558</v>
      </c>
      <c r="B137" s="158">
        <v>1136</v>
      </c>
    </row>
    <row r="138" spans="1:2" ht="12.75">
      <c r="A138" s="68">
        <v>0.00146296296296299</v>
      </c>
      <c r="B138" s="158">
        <v>1135</v>
      </c>
    </row>
    <row r="139" spans="1:2" ht="12.75">
      <c r="A139" s="68">
        <v>0.0014641203703704</v>
      </c>
      <c r="B139" s="158">
        <v>1134</v>
      </c>
    </row>
    <row r="140" spans="1:2" ht="12.75">
      <c r="A140" s="68">
        <v>0.00146527777777781</v>
      </c>
      <c r="B140" s="158">
        <v>1133</v>
      </c>
    </row>
    <row r="141" spans="1:2" ht="12.75">
      <c r="A141" s="68">
        <v>0.00146643518518521</v>
      </c>
      <c r="B141" s="158">
        <v>1132</v>
      </c>
    </row>
    <row r="142" spans="1:2" ht="12.75">
      <c r="A142" s="68">
        <v>0.00146759259259262</v>
      </c>
      <c r="B142" s="158">
        <v>1131</v>
      </c>
    </row>
    <row r="143" spans="1:2" ht="12.75">
      <c r="A143" s="68">
        <v>0.00146875000000003</v>
      </c>
      <c r="B143" s="158">
        <v>1130</v>
      </c>
    </row>
    <row r="144" spans="1:2" ht="12.75">
      <c r="A144" s="68">
        <v>0.00146990740740744</v>
      </c>
      <c r="B144" s="158">
        <v>1129</v>
      </c>
    </row>
    <row r="145" spans="1:2" ht="12.75">
      <c r="A145" s="68">
        <v>0.00147106481481484</v>
      </c>
      <c r="B145" s="158">
        <v>1128</v>
      </c>
    </row>
    <row r="146" spans="1:2" ht="12.75">
      <c r="A146" s="68">
        <v>0.00147222222222225</v>
      </c>
      <c r="B146" s="158">
        <v>1127</v>
      </c>
    </row>
    <row r="147" spans="1:2" ht="12.75">
      <c r="A147" s="68">
        <v>0.00147337962962966</v>
      </c>
      <c r="B147" s="158">
        <v>1126</v>
      </c>
    </row>
    <row r="148" spans="1:2" ht="12.75">
      <c r="A148" s="68">
        <v>0.00147453703703707</v>
      </c>
      <c r="B148" s="158">
        <v>1125</v>
      </c>
    </row>
    <row r="149" spans="1:2" ht="12.75">
      <c r="A149" s="68">
        <v>0.00147569444444447</v>
      </c>
      <c r="B149" s="158">
        <v>1124</v>
      </c>
    </row>
    <row r="150" spans="1:2" ht="12.75">
      <c r="A150" s="68">
        <v>0.00147685185185188</v>
      </c>
      <c r="B150" s="158">
        <v>1123</v>
      </c>
    </row>
    <row r="151" spans="1:2" ht="12.75">
      <c r="A151" s="68">
        <v>0.00147800925925929</v>
      </c>
      <c r="B151" s="158">
        <v>1122</v>
      </c>
    </row>
    <row r="152" spans="1:2" ht="12.75">
      <c r="A152" s="68">
        <v>0.0014791666666667</v>
      </c>
      <c r="B152" s="158">
        <v>1121</v>
      </c>
    </row>
    <row r="153" spans="1:2" ht="12.75">
      <c r="A153" s="68">
        <v>0.00148032407407411</v>
      </c>
      <c r="B153" s="158">
        <v>1120</v>
      </c>
    </row>
    <row r="154" spans="1:2" ht="12.75">
      <c r="A154" s="68">
        <v>0.00148148148148151</v>
      </c>
      <c r="B154" s="158">
        <v>1119</v>
      </c>
    </row>
    <row r="155" spans="1:2" ht="12.75">
      <c r="A155" s="68">
        <v>0.00148263888888892</v>
      </c>
      <c r="B155" s="158">
        <v>1118</v>
      </c>
    </row>
    <row r="156" spans="1:2" ht="12.75">
      <c r="A156" s="68">
        <v>0.00148379629629633</v>
      </c>
      <c r="B156" s="158">
        <v>1117</v>
      </c>
    </row>
    <row r="157" spans="1:2" ht="12.75">
      <c r="A157" s="68">
        <v>0.00148495370370374</v>
      </c>
      <c r="B157" s="158">
        <v>1116</v>
      </c>
    </row>
    <row r="158" spans="1:2" ht="12.75">
      <c r="A158" s="68">
        <v>0.00148611111111114</v>
      </c>
      <c r="B158" s="158">
        <v>1115</v>
      </c>
    </row>
    <row r="159" spans="1:2" ht="12.75">
      <c r="A159" s="68">
        <v>0.00148726851851855</v>
      </c>
      <c r="B159" s="158">
        <v>1114</v>
      </c>
    </row>
    <row r="160" spans="1:2" ht="12.75">
      <c r="A160" s="68">
        <v>0.00148842592592596</v>
      </c>
      <c r="B160" s="158">
        <v>1113</v>
      </c>
    </row>
    <row r="161" spans="1:2" ht="12.75">
      <c r="A161" s="68">
        <v>0.00148958333333337</v>
      </c>
      <c r="B161" s="158">
        <v>1112</v>
      </c>
    </row>
    <row r="162" spans="1:2" ht="12.75">
      <c r="A162" s="68">
        <v>0.00149074074074077</v>
      </c>
      <c r="B162" s="158">
        <v>1111</v>
      </c>
    </row>
    <row r="163" spans="1:2" ht="12.75">
      <c r="A163" s="68">
        <v>0.00149189814814818</v>
      </c>
      <c r="B163" s="158">
        <v>1110</v>
      </c>
    </row>
    <row r="164" spans="1:2" ht="12.75">
      <c r="A164" s="68">
        <v>0.00149305555555559</v>
      </c>
      <c r="B164" s="158">
        <v>1109</v>
      </c>
    </row>
    <row r="165" spans="1:2" ht="12.75">
      <c r="A165" s="68">
        <v>0.001494212962963</v>
      </c>
      <c r="B165" s="158">
        <v>1108</v>
      </c>
    </row>
    <row r="166" spans="1:2" ht="12.75">
      <c r="A166" s="68">
        <v>0.0014953703703704</v>
      </c>
      <c r="B166" s="158">
        <v>1107</v>
      </c>
    </row>
    <row r="167" spans="1:2" ht="12.75">
      <c r="A167" s="68">
        <v>0.00149652777777781</v>
      </c>
      <c r="B167" s="158">
        <v>1106</v>
      </c>
    </row>
    <row r="168" spans="1:2" ht="12.75">
      <c r="A168" s="68">
        <v>0.00149768518518522</v>
      </c>
      <c r="B168" s="158">
        <v>1105</v>
      </c>
    </row>
    <row r="169" spans="1:2" ht="12.75">
      <c r="A169" s="68">
        <v>0.00149884259259263</v>
      </c>
      <c r="B169" s="158">
        <v>1104</v>
      </c>
    </row>
    <row r="170" spans="1:2" ht="12.75">
      <c r="A170" s="68">
        <v>0.00150000000000003</v>
      </c>
      <c r="B170" s="158">
        <v>1103</v>
      </c>
    </row>
    <row r="171" spans="1:2" ht="12.75">
      <c r="A171" s="68">
        <v>0.00150115740740744</v>
      </c>
      <c r="B171" s="158">
        <v>1102</v>
      </c>
    </row>
    <row r="172" spans="1:2" ht="12.75">
      <c r="A172" s="68">
        <v>0.00150231481481485</v>
      </c>
      <c r="B172" s="158">
        <v>1101</v>
      </c>
    </row>
    <row r="173" spans="1:2" ht="12.75">
      <c r="A173" s="68">
        <v>0.00150347222222226</v>
      </c>
      <c r="B173" s="158">
        <v>1100</v>
      </c>
    </row>
    <row r="174" spans="1:2" ht="12.75">
      <c r="A174" s="68">
        <v>0.00150462962962967</v>
      </c>
      <c r="B174" s="158">
        <v>1099</v>
      </c>
    </row>
    <row r="175" spans="1:2" ht="12.75">
      <c r="A175" s="68">
        <v>0.00150578703703707</v>
      </c>
      <c r="B175" s="158">
        <v>1098</v>
      </c>
    </row>
    <row r="176" spans="1:2" ht="12.75">
      <c r="A176" s="68">
        <v>0.00150694444444448</v>
      </c>
      <c r="B176" s="158">
        <v>1097</v>
      </c>
    </row>
    <row r="177" spans="1:2" ht="12.75">
      <c r="A177" s="68">
        <v>0.00150810185185189</v>
      </c>
      <c r="B177" s="158">
        <v>1096</v>
      </c>
    </row>
    <row r="178" spans="1:2" ht="12.75">
      <c r="A178" s="68">
        <v>0.0015092592592593</v>
      </c>
      <c r="B178" s="158">
        <v>1095</v>
      </c>
    </row>
    <row r="179" spans="1:2" ht="12.75">
      <c r="A179" s="68">
        <v>0.0015104166666667</v>
      </c>
      <c r="B179" s="158">
        <v>1094</v>
      </c>
    </row>
    <row r="180" spans="1:2" ht="12.75">
      <c r="A180" s="68">
        <v>0.00151157407407411</v>
      </c>
      <c r="B180" s="158">
        <v>1093</v>
      </c>
    </row>
    <row r="181" spans="1:2" ht="12.75">
      <c r="A181" s="68">
        <v>0.00151273148148152</v>
      </c>
      <c r="B181" s="158">
        <v>1092</v>
      </c>
    </row>
    <row r="182" spans="1:2" ht="12.75">
      <c r="A182" s="68">
        <v>0.00151388888888893</v>
      </c>
      <c r="B182" s="158">
        <v>1091</v>
      </c>
    </row>
    <row r="183" spans="1:2" ht="12.75">
      <c r="A183" s="68">
        <v>0.00151504629629633</v>
      </c>
      <c r="B183" s="158">
        <v>1090</v>
      </c>
    </row>
    <row r="184" spans="1:2" ht="12.75">
      <c r="A184" s="68">
        <v>0.00151620370370374</v>
      </c>
      <c r="B184" s="158">
        <v>1089</v>
      </c>
    </row>
    <row r="185" spans="1:2" ht="12.75">
      <c r="A185" s="68">
        <v>0.00151736111111115</v>
      </c>
      <c r="B185" s="158">
        <v>1088</v>
      </c>
    </row>
    <row r="186" spans="1:2" ht="12.75">
      <c r="A186" s="68">
        <v>0.00151851851851856</v>
      </c>
      <c r="B186" s="158">
        <v>1087</v>
      </c>
    </row>
    <row r="187" spans="1:2" ht="12.75">
      <c r="A187" s="68">
        <v>0.00151967592592596</v>
      </c>
      <c r="B187" s="158">
        <v>1086</v>
      </c>
    </row>
    <row r="188" spans="1:2" ht="12.75">
      <c r="A188" s="68">
        <v>0.00152083333333337</v>
      </c>
      <c r="B188" s="158">
        <v>1085</v>
      </c>
    </row>
    <row r="189" spans="1:2" ht="12.75">
      <c r="A189" s="68">
        <v>0.00152199074074078</v>
      </c>
      <c r="B189" s="158">
        <v>1084</v>
      </c>
    </row>
    <row r="190" spans="1:2" ht="12.75">
      <c r="A190" s="68">
        <v>0.00152314814814819</v>
      </c>
      <c r="B190" s="158">
        <v>1083</v>
      </c>
    </row>
    <row r="191" spans="1:2" ht="12.75">
      <c r="A191" s="68">
        <v>0.00152430555555559</v>
      </c>
      <c r="B191" s="158">
        <v>1082</v>
      </c>
    </row>
    <row r="192" spans="1:2" ht="12.75">
      <c r="A192" s="68">
        <v>0.001525462962963</v>
      </c>
      <c r="B192" s="158">
        <v>1081</v>
      </c>
    </row>
    <row r="193" spans="1:2" ht="12.75">
      <c r="A193" s="68">
        <v>0.00152662037037041</v>
      </c>
      <c r="B193" s="158">
        <v>1080</v>
      </c>
    </row>
    <row r="194" spans="1:2" ht="12.75">
      <c r="A194" s="68">
        <v>0.00152777777777782</v>
      </c>
      <c r="B194" s="158">
        <v>1079</v>
      </c>
    </row>
    <row r="195" spans="1:2" ht="12.75">
      <c r="A195" s="68">
        <v>0.00152893518518523</v>
      </c>
      <c r="B195" s="158">
        <v>1078</v>
      </c>
    </row>
    <row r="196" spans="1:2" ht="12.75">
      <c r="A196" s="68">
        <v>0.00153009259259263</v>
      </c>
      <c r="B196" s="158">
        <v>1077</v>
      </c>
    </row>
    <row r="197" spans="1:2" ht="12.75">
      <c r="A197" s="68">
        <v>0.00153125000000004</v>
      </c>
      <c r="B197" s="158">
        <v>1076</v>
      </c>
    </row>
    <row r="198" spans="1:2" ht="12.75">
      <c r="A198" s="68">
        <v>0.00153240740740745</v>
      </c>
      <c r="B198" s="158">
        <v>1075</v>
      </c>
    </row>
    <row r="199" spans="1:2" ht="12.75">
      <c r="A199" s="68">
        <v>0.00153356481481486</v>
      </c>
      <c r="B199" s="158">
        <v>1074</v>
      </c>
    </row>
    <row r="200" spans="1:2" ht="12.75">
      <c r="A200" s="68">
        <v>0.00153472222222226</v>
      </c>
      <c r="B200" s="158">
        <v>1073</v>
      </c>
    </row>
    <row r="201" spans="1:2" ht="12.75">
      <c r="A201" s="68">
        <v>0.00153587962962967</v>
      </c>
      <c r="B201" s="158">
        <v>1072</v>
      </c>
    </row>
    <row r="202" spans="1:2" ht="12.75">
      <c r="A202" s="68">
        <v>0.00153703703703708</v>
      </c>
      <c r="B202" s="158">
        <v>1071</v>
      </c>
    </row>
    <row r="203" spans="1:2" ht="12.75">
      <c r="A203" s="68">
        <v>0.00153819444444449</v>
      </c>
      <c r="B203" s="158">
        <v>1070</v>
      </c>
    </row>
    <row r="204" spans="1:2" ht="12.75">
      <c r="A204" s="68">
        <v>0.00153935185185189</v>
      </c>
      <c r="B204" s="158">
        <v>1069</v>
      </c>
    </row>
    <row r="205" spans="1:2" ht="12.75">
      <c r="A205" s="68">
        <v>0.0015405092592593</v>
      </c>
      <c r="B205" s="158">
        <v>1068</v>
      </c>
    </row>
    <row r="206" spans="1:2" ht="12.75">
      <c r="A206" s="68">
        <v>0.00154166666666671</v>
      </c>
      <c r="B206" s="158">
        <v>1067</v>
      </c>
    </row>
    <row r="207" spans="1:2" ht="12.75">
      <c r="A207" s="68">
        <v>0.00154282407407412</v>
      </c>
      <c r="B207" s="158">
        <v>1066</v>
      </c>
    </row>
    <row r="208" spans="1:2" ht="12.75">
      <c r="A208" s="68">
        <v>0.00154398148148152</v>
      </c>
      <c r="B208" s="158">
        <v>1065</v>
      </c>
    </row>
    <row r="209" spans="1:2" ht="12.75">
      <c r="A209" s="68">
        <v>0.00154513888888893</v>
      </c>
      <c r="B209" s="158">
        <v>1064</v>
      </c>
    </row>
    <row r="210" spans="1:2" ht="12.75">
      <c r="A210" s="68">
        <v>0.00154629629629634</v>
      </c>
      <c r="B210" s="158">
        <v>1063</v>
      </c>
    </row>
    <row r="211" spans="1:2" ht="12.75">
      <c r="A211" s="68">
        <v>0.00154745370370375</v>
      </c>
      <c r="B211" s="158">
        <v>1062</v>
      </c>
    </row>
    <row r="212" spans="1:2" ht="12.75">
      <c r="A212" s="68">
        <v>0.00154861111111115</v>
      </c>
      <c r="B212" s="158">
        <v>1061</v>
      </c>
    </row>
    <row r="213" spans="1:2" ht="12.75">
      <c r="A213" s="68">
        <v>0.00154976851851856</v>
      </c>
      <c r="B213" s="158">
        <v>1060</v>
      </c>
    </row>
    <row r="214" spans="1:2" ht="12.75">
      <c r="A214" s="68">
        <v>0.00155092592592597</v>
      </c>
      <c r="B214" s="158">
        <v>1059</v>
      </c>
    </row>
    <row r="215" spans="1:2" ht="12.75">
      <c r="A215" s="68">
        <v>0.00155208333333338</v>
      </c>
      <c r="B215" s="158">
        <v>1058</v>
      </c>
    </row>
    <row r="216" spans="1:2" ht="12.75">
      <c r="A216" s="68">
        <v>0.00155324074074078</v>
      </c>
      <c r="B216" s="158">
        <v>1057</v>
      </c>
    </row>
    <row r="217" spans="1:2" ht="12.75">
      <c r="A217" s="68">
        <v>0.00155439814814819</v>
      </c>
      <c r="B217" s="158">
        <v>1056</v>
      </c>
    </row>
    <row r="218" spans="1:2" ht="12.75">
      <c r="A218" s="68">
        <v>0.0015555555555556</v>
      </c>
      <c r="B218" s="158">
        <v>1055</v>
      </c>
    </row>
    <row r="219" spans="1:2" ht="12.75">
      <c r="A219" s="68">
        <v>0.00155671296296301</v>
      </c>
      <c r="B219" s="158">
        <v>1054</v>
      </c>
    </row>
    <row r="220" spans="1:2" ht="12.75">
      <c r="A220" s="68">
        <v>0.00155787037037042</v>
      </c>
      <c r="B220" s="158">
        <v>1053</v>
      </c>
    </row>
    <row r="221" spans="1:2" ht="12.75">
      <c r="A221" s="68">
        <v>0.00155902777777782</v>
      </c>
      <c r="B221" s="158">
        <v>1052</v>
      </c>
    </row>
    <row r="222" spans="1:2" ht="12.75">
      <c r="A222" s="68">
        <v>0.00156018518518523</v>
      </c>
      <c r="B222" s="158">
        <v>1051</v>
      </c>
    </row>
    <row r="223" spans="1:2" ht="12.75">
      <c r="A223" s="68">
        <v>0.00156134259259264</v>
      </c>
      <c r="B223" s="158">
        <v>1050</v>
      </c>
    </row>
    <row r="224" spans="1:2" ht="12.75">
      <c r="A224" s="68">
        <v>0.00156250000000005</v>
      </c>
      <c r="B224" s="158">
        <v>1049</v>
      </c>
    </row>
    <row r="225" spans="1:2" ht="12.75">
      <c r="A225" s="68">
        <v>0.00156365740740745</v>
      </c>
      <c r="B225" s="158">
        <v>1048</v>
      </c>
    </row>
    <row r="226" spans="1:2" ht="12.75">
      <c r="A226" s="68">
        <v>0.00156481481481486</v>
      </c>
      <c r="B226" s="158">
        <v>1047</v>
      </c>
    </row>
    <row r="227" spans="1:2" ht="12.75">
      <c r="A227" s="68">
        <v>0.00156597222222227</v>
      </c>
      <c r="B227" s="158">
        <v>1046</v>
      </c>
    </row>
    <row r="228" spans="1:2" ht="12.75">
      <c r="A228" s="68">
        <v>0.00156712962962968</v>
      </c>
      <c r="B228" s="158">
        <v>1045</v>
      </c>
    </row>
    <row r="229" spans="1:2" ht="12.75">
      <c r="A229" s="68">
        <v>0.00156828703703708</v>
      </c>
      <c r="B229" s="158">
        <v>1044</v>
      </c>
    </row>
    <row r="230" spans="1:2" ht="12.75">
      <c r="A230" s="68">
        <v>0.00156944444444449</v>
      </c>
      <c r="B230" s="158">
        <v>1043</v>
      </c>
    </row>
    <row r="231" spans="1:2" ht="12.75">
      <c r="A231" s="68">
        <v>0.0015706018518519</v>
      </c>
      <c r="B231" s="158">
        <v>1042</v>
      </c>
    </row>
    <row r="232" spans="1:2" ht="12.75">
      <c r="A232" s="68">
        <v>0.00157175925925931</v>
      </c>
      <c r="B232" s="158">
        <v>1041</v>
      </c>
    </row>
    <row r="233" spans="1:2" ht="12.75">
      <c r="A233" s="68">
        <v>0.00157291666666671</v>
      </c>
      <c r="B233" s="158">
        <v>1040</v>
      </c>
    </row>
    <row r="234" spans="1:2" ht="12.75">
      <c r="A234" s="68">
        <v>0.00157407407407412</v>
      </c>
      <c r="B234" s="158">
        <v>1039</v>
      </c>
    </row>
    <row r="235" spans="1:2" ht="12.75">
      <c r="A235" s="68">
        <v>0.00157523148148153</v>
      </c>
      <c r="B235" s="158">
        <v>1038</v>
      </c>
    </row>
    <row r="236" spans="1:2" ht="12.75">
      <c r="A236" s="68">
        <v>0.00157638888888894</v>
      </c>
      <c r="B236" s="158">
        <v>1037</v>
      </c>
    </row>
    <row r="237" spans="1:2" ht="12.75">
      <c r="A237" s="68">
        <v>0.00157754629629634</v>
      </c>
      <c r="B237" s="158">
        <v>1036</v>
      </c>
    </row>
    <row r="238" spans="1:2" ht="12.75">
      <c r="A238" s="68">
        <v>0.00157870370370375</v>
      </c>
      <c r="B238" s="158">
        <v>1035</v>
      </c>
    </row>
    <row r="239" spans="1:2" ht="12.75">
      <c r="A239" s="68">
        <v>0.00157986111111116</v>
      </c>
      <c r="B239" s="158">
        <v>1034</v>
      </c>
    </row>
    <row r="240" spans="1:2" ht="12.75">
      <c r="A240" s="68">
        <v>0.00158101851851857</v>
      </c>
      <c r="B240" s="158">
        <v>1033</v>
      </c>
    </row>
    <row r="241" spans="1:2" ht="12.75">
      <c r="A241" s="68">
        <v>0.00158217592592598</v>
      </c>
      <c r="B241" s="158">
        <v>1032</v>
      </c>
    </row>
    <row r="242" spans="1:2" ht="12.75">
      <c r="A242" s="68">
        <v>0.00158333333333338</v>
      </c>
      <c r="B242" s="158">
        <v>1031</v>
      </c>
    </row>
    <row r="243" spans="1:2" ht="12.75">
      <c r="A243" s="68">
        <v>0.00158449074074079</v>
      </c>
      <c r="B243" s="158">
        <v>1030</v>
      </c>
    </row>
    <row r="244" spans="1:2" ht="12.75">
      <c r="A244" s="68">
        <v>0.0015856481481482</v>
      </c>
      <c r="B244" s="158">
        <v>1029</v>
      </c>
    </row>
    <row r="245" spans="1:2" ht="12.75">
      <c r="A245" s="68">
        <v>0.00158680555555561</v>
      </c>
      <c r="B245" s="158">
        <v>1028</v>
      </c>
    </row>
    <row r="246" spans="1:2" ht="12.75">
      <c r="A246" s="68">
        <v>0.00158796296296301</v>
      </c>
      <c r="B246" s="158">
        <v>1027</v>
      </c>
    </row>
    <row r="247" spans="1:2" ht="12.75">
      <c r="A247" s="68">
        <v>0.00158912037037042</v>
      </c>
      <c r="B247" s="158">
        <v>1026</v>
      </c>
    </row>
    <row r="248" spans="1:2" ht="12.75">
      <c r="A248" s="68">
        <v>0.00159027777777783</v>
      </c>
      <c r="B248" s="158">
        <v>1025</v>
      </c>
    </row>
    <row r="249" spans="1:2" ht="12.75">
      <c r="A249" s="68">
        <v>0.00159143518518524</v>
      </c>
      <c r="B249" s="158">
        <v>1024</v>
      </c>
    </row>
    <row r="250" spans="1:2" ht="12.75">
      <c r="A250" s="68">
        <v>0.00159259259259264</v>
      </c>
      <c r="B250" s="158">
        <v>1023</v>
      </c>
    </row>
    <row r="251" spans="1:2" ht="12.75">
      <c r="A251" s="68">
        <v>0.00159375000000005</v>
      </c>
      <c r="B251" s="158">
        <v>1022</v>
      </c>
    </row>
    <row r="252" spans="1:2" ht="12.75">
      <c r="A252" s="68">
        <v>0.00159490740740746</v>
      </c>
      <c r="B252" s="158">
        <v>1021</v>
      </c>
    </row>
    <row r="253" spans="1:2" ht="12.75">
      <c r="A253" s="68">
        <v>0.00159606481481487</v>
      </c>
      <c r="B253" s="158">
        <v>1020</v>
      </c>
    </row>
    <row r="254" spans="1:2" ht="12.75">
      <c r="A254" s="68">
        <v>0.00159722222222227</v>
      </c>
      <c r="B254" s="158">
        <v>1019</v>
      </c>
    </row>
    <row r="255" spans="1:2" ht="12.75">
      <c r="A255" s="68">
        <v>0.00159837962962968</v>
      </c>
      <c r="B255" s="158">
        <v>1018</v>
      </c>
    </row>
    <row r="256" spans="1:2" ht="12.75">
      <c r="A256" s="68">
        <v>0.00159953703703709</v>
      </c>
      <c r="B256" s="158">
        <v>1017</v>
      </c>
    </row>
    <row r="257" spans="1:2" ht="12.75">
      <c r="A257" s="68">
        <v>0.0016006944444445</v>
      </c>
      <c r="B257" s="158">
        <v>1016</v>
      </c>
    </row>
    <row r="258" spans="1:2" ht="12.75">
      <c r="A258" s="68">
        <v>0.0016018518518519</v>
      </c>
      <c r="B258" s="158">
        <v>1015</v>
      </c>
    </row>
    <row r="259" spans="1:2" ht="12.75">
      <c r="A259" s="68">
        <v>0.00160300925925931</v>
      </c>
      <c r="B259" s="158">
        <v>1014</v>
      </c>
    </row>
    <row r="260" spans="1:2" ht="12.75">
      <c r="A260" s="68">
        <v>0.00160416666666672</v>
      </c>
      <c r="B260" s="158">
        <v>1013</v>
      </c>
    </row>
    <row r="261" spans="1:2" ht="12.75">
      <c r="A261" s="68">
        <v>0.00160532407407413</v>
      </c>
      <c r="B261" s="158">
        <v>1012</v>
      </c>
    </row>
    <row r="262" spans="1:2" ht="12.75">
      <c r="A262" s="68">
        <v>0.00160648148148154</v>
      </c>
      <c r="B262" s="158">
        <v>1011</v>
      </c>
    </row>
    <row r="263" spans="1:2" ht="12.75">
      <c r="A263" s="68">
        <v>0.00160763888888894</v>
      </c>
      <c r="B263" s="158">
        <v>1010</v>
      </c>
    </row>
    <row r="264" spans="1:2" ht="12.75">
      <c r="A264" s="68">
        <v>0.00160879629629635</v>
      </c>
      <c r="B264" s="158">
        <v>1009</v>
      </c>
    </row>
    <row r="265" spans="1:2" ht="12.75">
      <c r="A265" s="68">
        <v>0.00160995370370376</v>
      </c>
      <c r="B265" s="158">
        <v>1008</v>
      </c>
    </row>
    <row r="266" spans="1:2" ht="12.75">
      <c r="A266" s="68">
        <v>0.00161111111111117</v>
      </c>
      <c r="B266" s="158">
        <v>1007</v>
      </c>
    </row>
    <row r="267" spans="1:2" ht="12.75">
      <c r="A267" s="68">
        <v>0.00161226851851857</v>
      </c>
      <c r="B267" s="158">
        <v>1006</v>
      </c>
    </row>
    <row r="268" spans="1:2" ht="12.75">
      <c r="A268" s="68">
        <v>0.00161342592592598</v>
      </c>
      <c r="B268" s="158">
        <v>1005</v>
      </c>
    </row>
    <row r="269" spans="1:2" ht="12.75">
      <c r="A269" s="68">
        <v>0.00161458333333339</v>
      </c>
      <c r="B269" s="158">
        <v>1004</v>
      </c>
    </row>
    <row r="270" spans="1:2" ht="12.75">
      <c r="A270" s="68">
        <v>0.0016157407407408</v>
      </c>
      <c r="B270" s="158">
        <v>1003</v>
      </c>
    </row>
    <row r="271" spans="1:2" ht="12.75">
      <c r="A271" s="68">
        <v>0.0016168981481482</v>
      </c>
      <c r="B271" s="158">
        <v>1002</v>
      </c>
    </row>
    <row r="272" spans="1:2" ht="12.75">
      <c r="A272" s="68">
        <v>0.00161805555555561</v>
      </c>
      <c r="B272" s="158">
        <v>1001</v>
      </c>
    </row>
    <row r="273" spans="1:2" ht="12.75">
      <c r="A273" s="68">
        <v>0.00161921296296302</v>
      </c>
      <c r="B273" s="158">
        <v>1000</v>
      </c>
    </row>
    <row r="274" spans="1:2" ht="12.75">
      <c r="A274" s="68">
        <v>0.00162037037037043</v>
      </c>
      <c r="B274" s="158">
        <v>999</v>
      </c>
    </row>
    <row r="275" spans="1:2" ht="12.75">
      <c r="A275" s="68">
        <v>0.00162152777777783</v>
      </c>
      <c r="B275" s="158">
        <v>998</v>
      </c>
    </row>
    <row r="276" spans="1:2" ht="12.75">
      <c r="A276" s="68">
        <v>0.00162268518518524</v>
      </c>
      <c r="B276" s="158">
        <v>997</v>
      </c>
    </row>
    <row r="277" spans="1:2" ht="12.75">
      <c r="A277" s="68">
        <v>0.00162384259259265</v>
      </c>
      <c r="B277" s="158">
        <v>996</v>
      </c>
    </row>
    <row r="278" spans="1:2" ht="12.75">
      <c r="A278" s="68">
        <v>0.00162500000000006</v>
      </c>
      <c r="B278" s="158">
        <v>995</v>
      </c>
    </row>
    <row r="279" spans="1:2" ht="12.75">
      <c r="A279" s="68">
        <v>0.00162615740740746</v>
      </c>
      <c r="B279" s="158">
        <v>994</v>
      </c>
    </row>
    <row r="280" spans="1:2" ht="12.75">
      <c r="A280" s="68">
        <v>0.00162731481481487</v>
      </c>
      <c r="B280" s="158">
        <v>993</v>
      </c>
    </row>
    <row r="281" spans="1:2" ht="12.75">
      <c r="A281" s="68">
        <v>0.00162847222222228</v>
      </c>
      <c r="B281" s="158">
        <v>992</v>
      </c>
    </row>
    <row r="282" spans="1:2" ht="12.75">
      <c r="A282" s="68">
        <v>0.00162962962962969</v>
      </c>
      <c r="B282" s="158">
        <v>991</v>
      </c>
    </row>
    <row r="283" spans="1:2" ht="12.75">
      <c r="A283" s="68">
        <v>0.0016307870370371</v>
      </c>
      <c r="B283" s="158">
        <v>990</v>
      </c>
    </row>
    <row r="284" spans="1:2" ht="12.75">
      <c r="A284" s="68">
        <v>0.0016319444444445</v>
      </c>
      <c r="B284" s="158">
        <v>989</v>
      </c>
    </row>
    <row r="285" spans="1:2" ht="12.75">
      <c r="A285" s="68">
        <v>0.00163310185185191</v>
      </c>
      <c r="B285" s="158">
        <v>988</v>
      </c>
    </row>
    <row r="286" spans="1:2" ht="12.75">
      <c r="A286" s="68">
        <v>0.00163425925925932</v>
      </c>
      <c r="B286" s="158">
        <v>987</v>
      </c>
    </row>
    <row r="287" spans="1:2" ht="12.75">
      <c r="A287" s="68">
        <v>0.00163541666666673</v>
      </c>
      <c r="B287" s="158">
        <v>986</v>
      </c>
    </row>
    <row r="288" spans="1:2" ht="12.75">
      <c r="A288" s="68">
        <v>0.00163657407407413</v>
      </c>
      <c r="B288" s="158">
        <v>985</v>
      </c>
    </row>
    <row r="289" spans="1:2" ht="12.75">
      <c r="A289" s="68">
        <v>0.00163773148148154</v>
      </c>
      <c r="B289" s="158">
        <v>984</v>
      </c>
    </row>
    <row r="290" spans="1:2" ht="12.75">
      <c r="A290" s="68">
        <v>0.00163888888888895</v>
      </c>
      <c r="B290" s="158">
        <v>983</v>
      </c>
    </row>
    <row r="291" spans="1:2" ht="12.75">
      <c r="A291" s="68">
        <v>0.00164004629629636</v>
      </c>
      <c r="B291" s="158">
        <v>982</v>
      </c>
    </row>
    <row r="292" spans="1:2" ht="12.75">
      <c r="A292" s="68">
        <v>0.00164120370370376</v>
      </c>
      <c r="B292" s="158">
        <v>981</v>
      </c>
    </row>
    <row r="293" spans="1:2" ht="12.75">
      <c r="A293" s="68">
        <v>0.00164236111111117</v>
      </c>
      <c r="B293" s="158">
        <v>980</v>
      </c>
    </row>
    <row r="294" spans="1:2" ht="12.75">
      <c r="A294" s="68">
        <v>0.00164351851851858</v>
      </c>
      <c r="B294" s="158">
        <v>979</v>
      </c>
    </row>
    <row r="295" spans="1:2" ht="12.75">
      <c r="A295" s="68">
        <v>0.00164467592592599</v>
      </c>
      <c r="B295" s="158">
        <v>978</v>
      </c>
    </row>
    <row r="296" spans="1:2" ht="12.75">
      <c r="A296" s="68">
        <v>0.00164583333333339</v>
      </c>
      <c r="B296" s="158">
        <v>977</v>
      </c>
    </row>
    <row r="297" spans="1:2" ht="12.75">
      <c r="A297" s="68">
        <v>0.0016469907407408</v>
      </c>
      <c r="B297" s="158">
        <v>976</v>
      </c>
    </row>
    <row r="298" spans="1:2" ht="12.75">
      <c r="A298" s="68">
        <v>0.00164814814814821</v>
      </c>
      <c r="B298" s="158">
        <v>975</v>
      </c>
    </row>
    <row r="299" spans="1:2" ht="12.75">
      <c r="A299" s="68">
        <v>0.00164930555555562</v>
      </c>
      <c r="B299" s="158">
        <v>974</v>
      </c>
    </row>
    <row r="300" spans="1:2" ht="12.75">
      <c r="A300" s="68">
        <v>0.00165046296296302</v>
      </c>
      <c r="B300" s="158">
        <v>973</v>
      </c>
    </row>
    <row r="301" spans="1:2" ht="12.75">
      <c r="A301" s="68">
        <v>0.00165162037037043</v>
      </c>
      <c r="B301" s="158">
        <v>972</v>
      </c>
    </row>
    <row r="302" spans="1:2" ht="12.75">
      <c r="A302" s="68">
        <v>0.00165277777777784</v>
      </c>
      <c r="B302" s="158">
        <v>971</v>
      </c>
    </row>
    <row r="303" spans="1:2" ht="12.75">
      <c r="A303" s="68">
        <v>0.00165393518518525</v>
      </c>
      <c r="B303" s="158">
        <v>970</v>
      </c>
    </row>
    <row r="304" spans="1:2" ht="12.75">
      <c r="A304" s="68">
        <v>0.00165509259259266</v>
      </c>
      <c r="B304" s="158">
        <v>969</v>
      </c>
    </row>
    <row r="305" spans="1:2" ht="12.75">
      <c r="A305" s="68">
        <v>0.00165625000000006</v>
      </c>
      <c r="B305" s="158">
        <v>968</v>
      </c>
    </row>
    <row r="306" spans="1:2" ht="12.75">
      <c r="A306" s="68">
        <v>0.00165740740740747</v>
      </c>
      <c r="B306" s="158">
        <v>967</v>
      </c>
    </row>
    <row r="307" spans="1:2" ht="12.75">
      <c r="A307" s="68">
        <v>0.00165856481481488</v>
      </c>
      <c r="B307" s="158">
        <v>966</v>
      </c>
    </row>
    <row r="308" spans="1:2" ht="12.75">
      <c r="A308" s="68">
        <v>0.00165972222222229</v>
      </c>
      <c r="B308" s="158">
        <v>965</v>
      </c>
    </row>
    <row r="309" spans="1:2" ht="12.75">
      <c r="A309" s="68">
        <v>0.00166087962962969</v>
      </c>
      <c r="B309" s="158">
        <v>964</v>
      </c>
    </row>
    <row r="310" spans="1:2" ht="12.75">
      <c r="A310" s="68">
        <v>0.0016620370370371</v>
      </c>
      <c r="B310" s="158">
        <v>963</v>
      </c>
    </row>
    <row r="311" spans="1:2" ht="12.75">
      <c r="A311" s="68">
        <v>0.00166319444444451</v>
      </c>
      <c r="B311" s="158">
        <v>962</v>
      </c>
    </row>
    <row r="312" spans="1:2" ht="12.75">
      <c r="A312" s="68">
        <v>0.00166435185185192</v>
      </c>
      <c r="B312" s="158">
        <v>961</v>
      </c>
    </row>
    <row r="313" spans="1:2" ht="12.75">
      <c r="A313" s="68">
        <v>0.00166550925925932</v>
      </c>
      <c r="B313" s="158">
        <v>960</v>
      </c>
    </row>
    <row r="314" spans="1:2" ht="12.75">
      <c r="A314" s="68">
        <v>0.00166666666666673</v>
      </c>
      <c r="B314" s="158">
        <v>959</v>
      </c>
    </row>
    <row r="315" spans="1:2" ht="12.75">
      <c r="A315" s="68">
        <v>0.00166782407407414</v>
      </c>
      <c r="B315" s="158">
        <v>958</v>
      </c>
    </row>
    <row r="316" spans="1:2" ht="12.75">
      <c r="A316" s="68">
        <v>0.00166898148148155</v>
      </c>
      <c r="B316" s="158">
        <v>957</v>
      </c>
    </row>
    <row r="317" spans="1:2" ht="12.75">
      <c r="A317" s="68">
        <v>0.00167013888888895</v>
      </c>
      <c r="B317" s="158">
        <v>956</v>
      </c>
    </row>
    <row r="318" spans="1:2" ht="12.75">
      <c r="A318" s="68">
        <v>0.00167129629629636</v>
      </c>
      <c r="B318" s="158">
        <v>955</v>
      </c>
    </row>
    <row r="319" spans="1:2" ht="12.75">
      <c r="A319" s="68">
        <v>0.00167245370370377</v>
      </c>
      <c r="B319" s="158">
        <v>954</v>
      </c>
    </row>
    <row r="320" spans="1:2" ht="12.75">
      <c r="A320" s="68">
        <v>0.00167361111111118</v>
      </c>
      <c r="B320" s="158">
        <v>953</v>
      </c>
    </row>
    <row r="321" spans="1:2" ht="12.75">
      <c r="A321" s="68">
        <v>0.00167476851851858</v>
      </c>
      <c r="B321" s="158">
        <v>952</v>
      </c>
    </row>
    <row r="322" spans="1:2" ht="12.75">
      <c r="A322" s="68">
        <v>0.00167592592592599</v>
      </c>
      <c r="B322" s="158">
        <v>951</v>
      </c>
    </row>
    <row r="323" spans="1:2" ht="12.75">
      <c r="A323" s="68">
        <v>0.0016770833333334</v>
      </c>
      <c r="B323" s="158">
        <v>950</v>
      </c>
    </row>
    <row r="324" spans="1:2" ht="12.75">
      <c r="A324" s="68">
        <v>0.00167824074074081</v>
      </c>
      <c r="B324" s="158">
        <v>949</v>
      </c>
    </row>
    <row r="325" spans="1:2" ht="12.75">
      <c r="A325" s="68">
        <v>0.00167939814814822</v>
      </c>
      <c r="B325" s="158">
        <v>948</v>
      </c>
    </row>
    <row r="326" spans="1:2" ht="12.75">
      <c r="A326" s="68">
        <v>0.00168055555555562</v>
      </c>
      <c r="B326" s="158">
        <v>947</v>
      </c>
    </row>
    <row r="327" spans="1:2" ht="12.75">
      <c r="A327" s="68">
        <v>0.00168171296296303</v>
      </c>
      <c r="B327" s="158">
        <v>946</v>
      </c>
    </row>
    <row r="328" spans="1:2" ht="12.75">
      <c r="A328" s="68">
        <v>0.00168287037037044</v>
      </c>
      <c r="B328" s="158">
        <v>945</v>
      </c>
    </row>
    <row r="329" spans="1:2" ht="12.75">
      <c r="A329" s="68">
        <v>0.00168402777777785</v>
      </c>
      <c r="B329" s="158">
        <v>944</v>
      </c>
    </row>
    <row r="330" spans="1:2" ht="12.75">
      <c r="A330" s="68">
        <v>0.00168518518518525</v>
      </c>
      <c r="B330" s="158">
        <v>943</v>
      </c>
    </row>
    <row r="331" spans="1:2" ht="12.75">
      <c r="A331" s="68">
        <v>0.00168634259259266</v>
      </c>
      <c r="B331" s="158">
        <v>942</v>
      </c>
    </row>
    <row r="332" spans="1:2" ht="12.75">
      <c r="A332" s="68">
        <v>0.00168750000000007</v>
      </c>
      <c r="B332" s="158">
        <v>941</v>
      </c>
    </row>
    <row r="333" spans="1:2" ht="12.75">
      <c r="A333" s="68">
        <v>0.00168865740740748</v>
      </c>
      <c r="B333" s="158">
        <v>940</v>
      </c>
    </row>
    <row r="334" spans="1:2" ht="12.75">
      <c r="A334" s="68">
        <v>0.00168981481481488</v>
      </c>
      <c r="B334" s="158">
        <v>939</v>
      </c>
    </row>
    <row r="335" spans="1:2" ht="12.75">
      <c r="A335" s="68">
        <v>0.00169097222222229</v>
      </c>
      <c r="B335" s="158">
        <v>938</v>
      </c>
    </row>
    <row r="336" spans="1:2" ht="12.75">
      <c r="A336" s="68">
        <v>0.0016921296296297</v>
      </c>
      <c r="B336" s="158">
        <v>937</v>
      </c>
    </row>
    <row r="337" spans="1:2" ht="12.75">
      <c r="A337" s="68">
        <v>0.00169328703703711</v>
      </c>
      <c r="B337" s="158">
        <v>936</v>
      </c>
    </row>
    <row r="338" spans="1:2" ht="12.75">
      <c r="A338" s="68">
        <v>0.00169444444444451</v>
      </c>
      <c r="B338" s="158">
        <v>935</v>
      </c>
    </row>
    <row r="339" spans="1:2" ht="12.75">
      <c r="A339" s="68">
        <v>0.00169560185185192</v>
      </c>
      <c r="B339" s="158">
        <v>934</v>
      </c>
    </row>
    <row r="340" spans="1:2" ht="12.75">
      <c r="A340" s="68">
        <v>0.00169675925925933</v>
      </c>
      <c r="B340" s="158">
        <v>933</v>
      </c>
    </row>
    <row r="341" spans="1:2" ht="12.75">
      <c r="A341" s="68">
        <v>0.00169791666666674</v>
      </c>
      <c r="B341" s="158">
        <v>932</v>
      </c>
    </row>
    <row r="342" spans="1:2" ht="12.75">
      <c r="A342" s="68">
        <v>0.00169907407407414</v>
      </c>
      <c r="B342" s="158">
        <v>931</v>
      </c>
    </row>
    <row r="343" spans="1:2" ht="12.75">
      <c r="A343" s="68">
        <v>0.00170023148148155</v>
      </c>
      <c r="B343" s="158">
        <v>930</v>
      </c>
    </row>
    <row r="344" spans="1:2" ht="12.75">
      <c r="A344" s="68">
        <v>0.00170138888888896</v>
      </c>
      <c r="B344" s="158">
        <v>929</v>
      </c>
    </row>
    <row r="345" spans="1:2" ht="12.75">
      <c r="A345" s="68">
        <v>0.00170254629629637</v>
      </c>
      <c r="B345" s="158">
        <v>928</v>
      </c>
    </row>
    <row r="346" spans="1:2" ht="12.75">
      <c r="A346" s="68">
        <v>0.00170370370370378</v>
      </c>
      <c r="B346" s="158">
        <v>927</v>
      </c>
    </row>
    <row r="347" spans="1:2" ht="12.75">
      <c r="A347" s="68">
        <v>0.00170486111111118</v>
      </c>
      <c r="B347" s="158">
        <v>926</v>
      </c>
    </row>
    <row r="348" spans="1:2" ht="12.75">
      <c r="A348" s="68">
        <v>0.00170601851851859</v>
      </c>
      <c r="B348" s="158">
        <v>925</v>
      </c>
    </row>
    <row r="349" spans="1:2" ht="12.75">
      <c r="A349" s="68">
        <v>0.001707175925926</v>
      </c>
      <c r="B349" s="158">
        <v>924</v>
      </c>
    </row>
    <row r="350" spans="1:2" ht="12.75">
      <c r="A350" s="68">
        <v>0.00170833333333341</v>
      </c>
      <c r="B350" s="158">
        <v>923</v>
      </c>
    </row>
    <row r="351" spans="1:2" ht="12.75">
      <c r="A351" s="68">
        <v>0.00170949074074081</v>
      </c>
      <c r="B351" s="158">
        <v>922</v>
      </c>
    </row>
    <row r="352" spans="1:2" ht="12.75">
      <c r="A352" s="68">
        <v>0.00171064814814822</v>
      </c>
      <c r="B352" s="158">
        <v>921</v>
      </c>
    </row>
    <row r="353" spans="1:2" ht="12.75">
      <c r="A353" s="68">
        <v>0.00171180555555563</v>
      </c>
      <c r="B353" s="158">
        <v>920</v>
      </c>
    </row>
    <row r="354" spans="1:2" ht="12.75">
      <c r="A354" s="68">
        <v>0.00171296296296304</v>
      </c>
      <c r="B354" s="158">
        <v>919</v>
      </c>
    </row>
    <row r="355" spans="1:2" ht="12.75">
      <c r="A355" s="68">
        <v>0.00171412037037044</v>
      </c>
      <c r="B355" s="158">
        <v>918</v>
      </c>
    </row>
    <row r="356" spans="1:2" ht="12.75">
      <c r="A356" s="68">
        <v>0.00171527777777785</v>
      </c>
      <c r="B356" s="158">
        <v>917</v>
      </c>
    </row>
    <row r="357" spans="1:2" ht="12.75">
      <c r="A357" s="68">
        <v>0.00171643518518526</v>
      </c>
      <c r="B357" s="158">
        <v>916</v>
      </c>
    </row>
    <row r="358" spans="1:2" ht="12.75">
      <c r="A358" s="68">
        <v>0.00171759259259267</v>
      </c>
      <c r="B358" s="158">
        <v>915</v>
      </c>
    </row>
    <row r="359" spans="1:2" ht="12.75">
      <c r="A359" s="68">
        <v>0.00171875000000007</v>
      </c>
      <c r="B359" s="158">
        <v>914</v>
      </c>
    </row>
    <row r="360" spans="1:2" ht="12.75">
      <c r="A360" s="68">
        <v>0.00171990740740748</v>
      </c>
      <c r="B360" s="158">
        <v>913</v>
      </c>
    </row>
    <row r="361" spans="1:2" ht="12.75">
      <c r="A361" s="68">
        <v>0.00172106481481489</v>
      </c>
      <c r="B361" s="158">
        <v>912</v>
      </c>
    </row>
    <row r="362" spans="1:2" ht="12.75">
      <c r="A362" s="68">
        <v>0.0017222222222223</v>
      </c>
      <c r="B362" s="158">
        <v>911</v>
      </c>
    </row>
    <row r="363" spans="1:2" ht="12.75">
      <c r="A363" s="68">
        <v>0.0017233796296297</v>
      </c>
      <c r="B363" s="158">
        <v>910</v>
      </c>
    </row>
    <row r="364" spans="1:2" ht="12.75">
      <c r="A364" s="68">
        <v>0.00172453703703711</v>
      </c>
      <c r="B364" s="158">
        <v>909</v>
      </c>
    </row>
    <row r="365" spans="1:2" ht="12.75">
      <c r="A365" s="68">
        <v>0.00172569444444452</v>
      </c>
      <c r="B365" s="158">
        <v>908</v>
      </c>
    </row>
    <row r="366" spans="1:2" ht="12.75">
      <c r="A366" s="68">
        <v>0.00172685185185193</v>
      </c>
      <c r="B366" s="158">
        <v>907</v>
      </c>
    </row>
    <row r="367" spans="1:2" ht="12.75">
      <c r="A367" s="68">
        <v>0.00172800925925934</v>
      </c>
      <c r="B367" s="158">
        <v>906</v>
      </c>
    </row>
    <row r="368" spans="1:2" ht="12.75">
      <c r="A368" s="68">
        <v>0.00172916666666674</v>
      </c>
      <c r="B368" s="158">
        <v>905</v>
      </c>
    </row>
    <row r="369" spans="1:2" ht="12.75">
      <c r="A369" s="68">
        <v>0.00173032407407415</v>
      </c>
      <c r="B369" s="158">
        <v>904</v>
      </c>
    </row>
    <row r="370" spans="1:2" ht="12.75">
      <c r="A370" s="68">
        <v>0.00173148148148156</v>
      </c>
      <c r="B370" s="158">
        <v>903</v>
      </c>
    </row>
    <row r="371" spans="1:2" ht="12.75">
      <c r="A371" s="68">
        <v>0.00173263888888897</v>
      </c>
      <c r="B371" s="158">
        <v>902</v>
      </c>
    </row>
    <row r="372" spans="1:2" ht="12.75">
      <c r="A372" s="68">
        <v>0.00173379629629637</v>
      </c>
      <c r="B372" s="158">
        <v>901</v>
      </c>
    </row>
    <row r="373" spans="1:2" ht="12.75">
      <c r="A373" s="68">
        <v>0.00173495370370378</v>
      </c>
      <c r="B373" s="158">
        <v>900</v>
      </c>
    </row>
    <row r="374" spans="1:2" ht="12.75">
      <c r="A374" s="68">
        <v>0.00173611111111119</v>
      </c>
      <c r="B374" s="158">
        <v>899</v>
      </c>
    </row>
    <row r="375" spans="1:2" ht="12.75">
      <c r="A375" s="68">
        <v>0.0017372685185186</v>
      </c>
      <c r="B375" s="158">
        <v>898</v>
      </c>
    </row>
    <row r="376" spans="1:2" ht="12.75">
      <c r="A376" s="68">
        <v>0.001738425925926</v>
      </c>
      <c r="B376" s="158">
        <v>897</v>
      </c>
    </row>
    <row r="377" spans="1:2" ht="12.75">
      <c r="A377" s="68">
        <v>0.00173958333333341</v>
      </c>
      <c r="B377" s="158">
        <v>896</v>
      </c>
    </row>
    <row r="378" spans="1:2" ht="12.75">
      <c r="A378" s="68">
        <v>0.00174074074074082</v>
      </c>
      <c r="B378" s="158">
        <v>895</v>
      </c>
    </row>
    <row r="379" spans="1:2" ht="12.75">
      <c r="A379" s="68">
        <v>0.00174189814814823</v>
      </c>
      <c r="B379" s="158">
        <v>894</v>
      </c>
    </row>
    <row r="380" spans="1:2" ht="12.75">
      <c r="A380" s="68">
        <v>0.00174305555555563</v>
      </c>
      <c r="B380" s="158">
        <v>893</v>
      </c>
    </row>
    <row r="381" spans="1:2" ht="12.75">
      <c r="A381" s="68">
        <v>0.00174421296296304</v>
      </c>
      <c r="B381" s="158">
        <v>892</v>
      </c>
    </row>
    <row r="382" spans="1:2" ht="12.75">
      <c r="A382" s="68">
        <v>0.00174537037037045</v>
      </c>
      <c r="B382" s="158">
        <v>891</v>
      </c>
    </row>
    <row r="383" spans="1:2" ht="12.75">
      <c r="A383" s="68">
        <v>0.00174652777777786</v>
      </c>
      <c r="B383" s="158">
        <v>890</v>
      </c>
    </row>
    <row r="384" spans="1:2" ht="12.75">
      <c r="A384" s="68">
        <v>0.00174768518518526</v>
      </c>
      <c r="B384" s="158">
        <v>889</v>
      </c>
    </row>
    <row r="385" spans="1:2" ht="12.75">
      <c r="A385" s="68">
        <v>0.00174884259259267</v>
      </c>
      <c r="B385" s="158">
        <v>888</v>
      </c>
    </row>
    <row r="386" spans="1:2" ht="12.75">
      <c r="A386" s="68">
        <v>0.00175000000000008</v>
      </c>
      <c r="B386" s="158">
        <v>887</v>
      </c>
    </row>
    <row r="387" spans="1:2" ht="12.75">
      <c r="A387" s="68">
        <v>0.00175115740740749</v>
      </c>
      <c r="B387" s="158">
        <v>886</v>
      </c>
    </row>
    <row r="388" spans="1:2" ht="12.75">
      <c r="A388" s="68">
        <v>0.0017523148148149</v>
      </c>
      <c r="B388" s="158">
        <v>885</v>
      </c>
    </row>
    <row r="389" spans="1:2" ht="12.75">
      <c r="A389" s="68">
        <v>0.0017534722222223</v>
      </c>
      <c r="B389" s="158">
        <v>884</v>
      </c>
    </row>
    <row r="390" spans="1:2" ht="12.75">
      <c r="A390" s="68">
        <v>0.00175462962962971</v>
      </c>
      <c r="B390" s="158">
        <v>883</v>
      </c>
    </row>
    <row r="391" spans="1:2" ht="12.75">
      <c r="A391" s="68">
        <v>0.00175578703703712</v>
      </c>
      <c r="B391" s="158">
        <v>882</v>
      </c>
    </row>
    <row r="392" spans="1:2" ht="12.75">
      <c r="A392" s="68">
        <v>0.00175694444444453</v>
      </c>
      <c r="B392" s="158">
        <v>881</v>
      </c>
    </row>
    <row r="393" spans="1:2" ht="12.75">
      <c r="A393" s="68">
        <v>0.00175810185185193</v>
      </c>
      <c r="B393" s="158">
        <v>880</v>
      </c>
    </row>
    <row r="394" spans="1:2" ht="12.75">
      <c r="A394" s="68">
        <v>0.00175925925925934</v>
      </c>
      <c r="B394" s="158">
        <v>879</v>
      </c>
    </row>
    <row r="395" spans="1:2" ht="12.75">
      <c r="A395" s="68">
        <v>0.00176041666666675</v>
      </c>
      <c r="B395" s="158">
        <v>878</v>
      </c>
    </row>
    <row r="396" spans="1:2" ht="12.75">
      <c r="A396" s="68">
        <v>0.00176157407407416</v>
      </c>
      <c r="B396" s="158">
        <v>877</v>
      </c>
    </row>
    <row r="397" spans="1:2" ht="12.75">
      <c r="A397" s="68">
        <v>0.00176273148148156</v>
      </c>
      <c r="B397" s="158">
        <v>876</v>
      </c>
    </row>
    <row r="398" spans="1:2" ht="12.75">
      <c r="A398" s="68">
        <v>0.00176388888888897</v>
      </c>
      <c r="B398" s="158">
        <v>875</v>
      </c>
    </row>
    <row r="399" spans="1:2" ht="12.75">
      <c r="A399" s="68">
        <v>0.00176504629629638</v>
      </c>
      <c r="B399" s="158">
        <v>874</v>
      </c>
    </row>
    <row r="400" spans="1:2" ht="12.75">
      <c r="A400" s="68">
        <v>0.00176620370370379</v>
      </c>
      <c r="B400" s="158">
        <v>873</v>
      </c>
    </row>
    <row r="401" spans="1:2" ht="12.75">
      <c r="A401" s="68">
        <v>0.00176736111111119</v>
      </c>
      <c r="B401" s="158">
        <v>872</v>
      </c>
    </row>
    <row r="402" spans="1:2" ht="12.75">
      <c r="A402" s="68">
        <v>0.0017685185185186</v>
      </c>
      <c r="B402" s="158">
        <v>871</v>
      </c>
    </row>
    <row r="403" spans="1:2" ht="12.75">
      <c r="A403" s="68">
        <v>0.00176967592592601</v>
      </c>
      <c r="B403" s="158">
        <v>870</v>
      </c>
    </row>
    <row r="404" spans="1:2" ht="12.75">
      <c r="A404" s="68">
        <v>0.00177083333333342</v>
      </c>
      <c r="B404" s="158">
        <v>869</v>
      </c>
    </row>
    <row r="405" spans="1:2" ht="12.75">
      <c r="A405" s="68">
        <v>0.00177199074074082</v>
      </c>
      <c r="B405" s="158">
        <v>868</v>
      </c>
    </row>
    <row r="406" spans="1:2" ht="12.75">
      <c r="A406" s="68">
        <v>0.00177314814814823</v>
      </c>
      <c r="B406" s="158">
        <v>867</v>
      </c>
    </row>
    <row r="407" spans="1:2" ht="12.75">
      <c r="A407" s="68">
        <v>0.00177430555555564</v>
      </c>
      <c r="B407" s="158">
        <v>866</v>
      </c>
    </row>
    <row r="408" spans="1:2" ht="12.75">
      <c r="A408" s="68">
        <v>0.00177546296296305</v>
      </c>
      <c r="B408" s="158">
        <v>865</v>
      </c>
    </row>
    <row r="409" spans="1:2" ht="12.75">
      <c r="A409" s="68">
        <v>0.00177662037037046</v>
      </c>
      <c r="B409" s="158">
        <v>864</v>
      </c>
    </row>
    <row r="410" spans="1:2" ht="12.75">
      <c r="A410" s="68">
        <v>0.00177777777777786</v>
      </c>
      <c r="B410" s="158">
        <v>863</v>
      </c>
    </row>
    <row r="411" spans="1:2" ht="12.75">
      <c r="A411" s="68">
        <v>0.00177893518518527</v>
      </c>
      <c r="B411" s="158">
        <v>862</v>
      </c>
    </row>
    <row r="412" spans="1:2" ht="12.75">
      <c r="A412" s="68">
        <v>0.00178009259259268</v>
      </c>
      <c r="B412" s="158">
        <v>861</v>
      </c>
    </row>
    <row r="413" spans="1:2" ht="12.75">
      <c r="A413" s="68">
        <v>0.00178125000000009</v>
      </c>
      <c r="B413" s="158">
        <v>860</v>
      </c>
    </row>
    <row r="414" spans="1:2" ht="12.75">
      <c r="A414" s="68">
        <v>0.00178240740740749</v>
      </c>
      <c r="B414" s="158">
        <v>859</v>
      </c>
    </row>
    <row r="415" spans="1:2" ht="12.75">
      <c r="A415" s="68">
        <v>0.0017835648148149</v>
      </c>
      <c r="B415" s="158">
        <v>858</v>
      </c>
    </row>
    <row r="416" spans="1:2" ht="12.75">
      <c r="A416" s="68">
        <v>0.00178472222222231</v>
      </c>
      <c r="B416" s="158">
        <v>857</v>
      </c>
    </row>
    <row r="417" spans="1:2" ht="12.75">
      <c r="A417" s="68">
        <v>0.00178587962962972</v>
      </c>
      <c r="B417" s="158">
        <v>856</v>
      </c>
    </row>
    <row r="418" spans="1:2" ht="12.75">
      <c r="A418" s="68">
        <v>0.00178703703703712</v>
      </c>
      <c r="B418" s="158">
        <v>855</v>
      </c>
    </row>
    <row r="419" spans="1:2" ht="12.75">
      <c r="A419" s="68">
        <v>0.00178819444444453</v>
      </c>
      <c r="B419" s="158">
        <v>854</v>
      </c>
    </row>
    <row r="420" spans="1:2" ht="12.75">
      <c r="A420" s="68">
        <v>0.00178935185185194</v>
      </c>
      <c r="B420" s="158">
        <v>853</v>
      </c>
    </row>
    <row r="421" spans="1:2" ht="12.75">
      <c r="A421" s="68">
        <v>0.00179050925925935</v>
      </c>
      <c r="B421" s="158">
        <v>852</v>
      </c>
    </row>
    <row r="422" spans="1:2" ht="12.75">
      <c r="A422" s="68">
        <v>0.00179166666666675</v>
      </c>
      <c r="B422" s="158">
        <v>851</v>
      </c>
    </row>
    <row r="423" spans="1:2" ht="12.75">
      <c r="A423" s="68">
        <v>0.00179282407407416</v>
      </c>
      <c r="B423" s="158">
        <v>850</v>
      </c>
    </row>
    <row r="424" spans="1:2" ht="12.75">
      <c r="A424" s="68">
        <v>0.00179398148148157</v>
      </c>
      <c r="B424" s="158">
        <v>849</v>
      </c>
    </row>
    <row r="425" spans="1:2" ht="12.75">
      <c r="A425" s="68">
        <v>0.00179513888888898</v>
      </c>
      <c r="B425" s="158">
        <v>848</v>
      </c>
    </row>
    <row r="426" spans="1:2" ht="12.75">
      <c r="A426" s="68">
        <v>0.00179629629629638</v>
      </c>
      <c r="B426" s="158">
        <v>847</v>
      </c>
    </row>
    <row r="427" spans="1:2" ht="12.75">
      <c r="A427" s="68">
        <v>0.00179745370370379</v>
      </c>
      <c r="B427" s="158">
        <v>846</v>
      </c>
    </row>
    <row r="428" spans="1:2" ht="12.75">
      <c r="A428" s="68">
        <v>0.0017986111111112</v>
      </c>
      <c r="B428" s="158">
        <v>845</v>
      </c>
    </row>
    <row r="429" spans="1:2" ht="12.75">
      <c r="A429" s="68">
        <v>0.00179976851851861</v>
      </c>
      <c r="B429" s="158">
        <v>844</v>
      </c>
    </row>
    <row r="430" spans="1:2" ht="12.75">
      <c r="A430" s="68">
        <v>0.00180092592592602</v>
      </c>
      <c r="B430" s="158">
        <v>843</v>
      </c>
    </row>
    <row r="431" spans="1:2" ht="12.75">
      <c r="A431" s="68">
        <v>0.00180208333333342</v>
      </c>
      <c r="B431" s="158">
        <v>842</v>
      </c>
    </row>
    <row r="432" spans="1:2" ht="12.75">
      <c r="A432" s="68">
        <v>0.00180324074074083</v>
      </c>
      <c r="B432" s="158">
        <v>841</v>
      </c>
    </row>
    <row r="433" spans="1:2" ht="12.75">
      <c r="A433" s="68">
        <v>0.00180439814814824</v>
      </c>
      <c r="B433" s="158">
        <v>840</v>
      </c>
    </row>
    <row r="434" spans="1:2" ht="12.75">
      <c r="A434" s="68">
        <v>0.00180555555555565</v>
      </c>
      <c r="B434" s="158">
        <v>839</v>
      </c>
    </row>
    <row r="435" spans="1:2" ht="12.75">
      <c r="A435" s="68">
        <v>0.00180671296296305</v>
      </c>
      <c r="B435" s="158">
        <v>838</v>
      </c>
    </row>
    <row r="436" spans="1:2" ht="12.75">
      <c r="A436" s="68">
        <v>0.00180787037037046</v>
      </c>
      <c r="B436" s="158">
        <v>837</v>
      </c>
    </row>
    <row r="437" spans="1:2" ht="12.75">
      <c r="A437" s="68">
        <v>0.00180902777777787</v>
      </c>
      <c r="B437" s="158">
        <v>836</v>
      </c>
    </row>
    <row r="438" spans="1:2" ht="12.75">
      <c r="A438" s="68">
        <v>0.00181018518518528</v>
      </c>
      <c r="B438" s="158">
        <v>835</v>
      </c>
    </row>
    <row r="439" spans="1:2" ht="12.75">
      <c r="A439" s="68">
        <v>0.00181134259259268</v>
      </c>
      <c r="B439" s="158">
        <v>834</v>
      </c>
    </row>
    <row r="440" spans="1:2" ht="12.75">
      <c r="A440" s="68">
        <v>0.00181250000000009</v>
      </c>
      <c r="B440" s="158">
        <v>833</v>
      </c>
    </row>
    <row r="441" spans="1:2" ht="12.75">
      <c r="A441" s="68">
        <v>0.0018136574074075</v>
      </c>
      <c r="B441" s="158">
        <v>832</v>
      </c>
    </row>
    <row r="442" spans="1:2" ht="12.75">
      <c r="A442" s="68">
        <v>0.00181481481481491</v>
      </c>
      <c r="B442" s="158">
        <v>831</v>
      </c>
    </row>
    <row r="443" spans="1:2" ht="12.75">
      <c r="A443" s="68">
        <v>0.00181597222222231</v>
      </c>
      <c r="B443" s="158">
        <v>830</v>
      </c>
    </row>
    <row r="444" spans="1:2" ht="12.75">
      <c r="A444" s="68">
        <v>0.00181712962962972</v>
      </c>
      <c r="B444" s="158">
        <v>829</v>
      </c>
    </row>
    <row r="445" spans="1:2" ht="12.75">
      <c r="A445" s="68">
        <v>0.00181828703703713</v>
      </c>
      <c r="B445" s="158">
        <v>828</v>
      </c>
    </row>
    <row r="446" spans="1:2" ht="12.75">
      <c r="A446" s="68">
        <v>0.00181944444444454</v>
      </c>
      <c r="B446" s="158">
        <v>827</v>
      </c>
    </row>
    <row r="447" spans="1:2" ht="12.75">
      <c r="A447" s="68">
        <v>0.00182060185185194</v>
      </c>
      <c r="B447" s="158">
        <v>826</v>
      </c>
    </row>
    <row r="448" spans="1:2" ht="12.75">
      <c r="A448" s="68">
        <v>0.00182175925925935</v>
      </c>
      <c r="B448" s="158">
        <v>825</v>
      </c>
    </row>
    <row r="449" spans="1:2" ht="12.75">
      <c r="A449" s="68">
        <v>0.00182291666666676</v>
      </c>
      <c r="B449" s="158">
        <v>824</v>
      </c>
    </row>
    <row r="450" spans="1:2" ht="12.75">
      <c r="A450" s="68">
        <v>0.00182407407407417</v>
      </c>
      <c r="B450" s="158">
        <v>823</v>
      </c>
    </row>
    <row r="451" spans="1:2" ht="12.75">
      <c r="A451" s="68">
        <v>0.00182523148148158</v>
      </c>
      <c r="B451" s="158">
        <v>822</v>
      </c>
    </row>
    <row r="452" spans="1:2" ht="12.75">
      <c r="A452" s="68">
        <v>0.00182638888888898</v>
      </c>
      <c r="B452" s="158">
        <v>821</v>
      </c>
    </row>
    <row r="453" spans="1:2" ht="12.75">
      <c r="A453" s="68">
        <v>0.00182754629629639</v>
      </c>
      <c r="B453" s="158">
        <v>820</v>
      </c>
    </row>
    <row r="454" spans="1:2" ht="12.75">
      <c r="A454" s="68">
        <v>0.0018287037037038</v>
      </c>
      <c r="B454" s="158">
        <v>819</v>
      </c>
    </row>
    <row r="455" spans="1:2" ht="12.75">
      <c r="A455" s="68">
        <v>0.00182986111111121</v>
      </c>
      <c r="B455" s="158">
        <v>818</v>
      </c>
    </row>
    <row r="456" spans="1:2" ht="12.75">
      <c r="A456" s="68">
        <v>0.00183101851851861</v>
      </c>
      <c r="B456" s="158">
        <v>817</v>
      </c>
    </row>
    <row r="457" spans="1:2" ht="12.75">
      <c r="A457" s="68">
        <v>0.00183217592592602</v>
      </c>
      <c r="B457" s="158">
        <v>816</v>
      </c>
    </row>
    <row r="458" spans="1:2" ht="12.75">
      <c r="A458" s="68">
        <v>0.00183333333333343</v>
      </c>
      <c r="B458" s="158">
        <v>815</v>
      </c>
    </row>
    <row r="459" spans="1:2" ht="12.75">
      <c r="A459" s="68">
        <v>0.00183449074074084</v>
      </c>
      <c r="B459" s="158">
        <v>814</v>
      </c>
    </row>
    <row r="460" spans="1:2" ht="12.75">
      <c r="A460" s="68">
        <v>0.00183564814814824</v>
      </c>
      <c r="B460" s="158">
        <v>813</v>
      </c>
    </row>
    <row r="461" spans="1:2" ht="12.75">
      <c r="A461" s="68">
        <v>0.00183680555555565</v>
      </c>
      <c r="B461" s="158">
        <v>812</v>
      </c>
    </row>
    <row r="462" spans="1:2" ht="12.75">
      <c r="A462" s="68">
        <v>0.00183796296296306</v>
      </c>
      <c r="B462" s="158">
        <v>811</v>
      </c>
    </row>
    <row r="463" spans="1:2" ht="12.75">
      <c r="A463" s="68">
        <v>0.00183912037037047</v>
      </c>
      <c r="B463" s="158">
        <v>810</v>
      </c>
    </row>
    <row r="464" spans="1:2" ht="12.75">
      <c r="A464" s="68">
        <v>0.00184027777777787</v>
      </c>
      <c r="B464" s="158">
        <v>809</v>
      </c>
    </row>
    <row r="465" spans="1:2" ht="12.75">
      <c r="A465" s="68">
        <v>0.00184143518518528</v>
      </c>
      <c r="B465" s="158">
        <v>808</v>
      </c>
    </row>
    <row r="466" spans="1:2" ht="12.75">
      <c r="A466" s="68">
        <v>0.00184259259259269</v>
      </c>
      <c r="B466" s="158">
        <v>807</v>
      </c>
    </row>
    <row r="467" spans="1:2" ht="12.75">
      <c r="A467" s="68">
        <v>0.0018437500000001</v>
      </c>
      <c r="B467" s="158">
        <v>806</v>
      </c>
    </row>
    <row r="468" spans="1:2" ht="12.75">
      <c r="A468" s="68">
        <v>0.0018449074074075</v>
      </c>
      <c r="B468" s="158">
        <v>805</v>
      </c>
    </row>
    <row r="469" spans="1:2" ht="12.75">
      <c r="A469" s="68">
        <v>0.00184606481481491</v>
      </c>
      <c r="B469" s="158">
        <v>804</v>
      </c>
    </row>
    <row r="470" spans="1:2" ht="12.75">
      <c r="A470" s="68">
        <v>0.00184722222222232</v>
      </c>
      <c r="B470" s="158">
        <v>803</v>
      </c>
    </row>
    <row r="471" spans="1:2" ht="12.75">
      <c r="A471" s="68">
        <v>0.00184837962962973</v>
      </c>
      <c r="B471" s="158">
        <v>802</v>
      </c>
    </row>
    <row r="472" spans="1:2" ht="12.75">
      <c r="A472" s="68">
        <v>0.00184953703703713</v>
      </c>
      <c r="B472" s="158">
        <v>801</v>
      </c>
    </row>
    <row r="473" spans="1:2" ht="12.75">
      <c r="A473" s="68">
        <v>0.00185069444444454</v>
      </c>
      <c r="B473" s="158">
        <v>800</v>
      </c>
    </row>
    <row r="474" spans="1:2" ht="12.75">
      <c r="A474" s="68">
        <v>0.00185185185185195</v>
      </c>
      <c r="B474" s="158">
        <v>799</v>
      </c>
    </row>
    <row r="475" spans="1:2" ht="12.75">
      <c r="A475" s="68">
        <v>0.00185300925925936</v>
      </c>
      <c r="B475" s="158">
        <v>798</v>
      </c>
    </row>
    <row r="476" spans="1:2" ht="12.75">
      <c r="A476" s="68">
        <v>0.00185416666666677</v>
      </c>
      <c r="B476" s="158">
        <v>797</v>
      </c>
    </row>
    <row r="477" spans="1:2" ht="12.75">
      <c r="A477" s="68">
        <v>0.00185532407407417</v>
      </c>
      <c r="B477" s="158">
        <v>796</v>
      </c>
    </row>
    <row r="478" spans="1:2" ht="12.75">
      <c r="A478" s="68">
        <v>0.00185648148148158</v>
      </c>
      <c r="B478" s="158">
        <v>795</v>
      </c>
    </row>
    <row r="479" spans="1:2" ht="12.75">
      <c r="A479" s="68">
        <v>0.00185763888888899</v>
      </c>
      <c r="B479" s="158">
        <v>794</v>
      </c>
    </row>
    <row r="480" spans="1:2" ht="12.75">
      <c r="A480" s="68">
        <v>0.0018587962962964</v>
      </c>
      <c r="B480" s="158">
        <v>793</v>
      </c>
    </row>
    <row r="481" spans="1:2" ht="12.75">
      <c r="A481" s="68">
        <v>0.0018599537037038</v>
      </c>
      <c r="B481" s="158">
        <v>792</v>
      </c>
    </row>
    <row r="482" spans="1:2" ht="12.75">
      <c r="A482" s="68">
        <v>0.00186111111111121</v>
      </c>
      <c r="B482" s="158">
        <v>791</v>
      </c>
    </row>
    <row r="483" spans="1:2" ht="12.75">
      <c r="A483" s="68">
        <v>0.00186226851851862</v>
      </c>
      <c r="B483" s="158">
        <v>790</v>
      </c>
    </row>
    <row r="484" spans="1:2" ht="12.75">
      <c r="A484" s="68">
        <v>0.00186342592592603</v>
      </c>
      <c r="B484" s="158">
        <v>789</v>
      </c>
    </row>
    <row r="485" spans="1:2" ht="12.75">
      <c r="A485" s="68">
        <v>0.00186458333333344</v>
      </c>
      <c r="B485" s="158">
        <v>788</v>
      </c>
    </row>
    <row r="486" spans="1:2" ht="12.75">
      <c r="A486" s="68">
        <v>0.00186574074074084</v>
      </c>
      <c r="B486" s="158">
        <v>787</v>
      </c>
    </row>
    <row r="487" spans="1:2" ht="12.75">
      <c r="A487" s="68">
        <v>0.00186689814814825</v>
      </c>
      <c r="B487" s="158">
        <v>786</v>
      </c>
    </row>
    <row r="488" spans="1:2" ht="12.75">
      <c r="A488" s="68">
        <v>0.00186805555555566</v>
      </c>
      <c r="B488" s="158">
        <v>785</v>
      </c>
    </row>
    <row r="489" spans="1:2" ht="12.75">
      <c r="A489" s="68">
        <v>0.00186921296296306</v>
      </c>
      <c r="B489" s="158">
        <v>784</v>
      </c>
    </row>
    <row r="490" spans="1:2" ht="12.75">
      <c r="A490" s="68">
        <v>0.00187037037037047</v>
      </c>
      <c r="B490" s="158">
        <v>783</v>
      </c>
    </row>
    <row r="491" spans="1:2" ht="12.75">
      <c r="A491" s="68">
        <v>0.00187152777777788</v>
      </c>
      <c r="B491" s="158">
        <v>782</v>
      </c>
    </row>
    <row r="492" spans="1:2" ht="12.75">
      <c r="A492" s="68">
        <v>0.00187268518518529</v>
      </c>
      <c r="B492" s="158">
        <v>781</v>
      </c>
    </row>
    <row r="493" spans="1:2" ht="12.75">
      <c r="A493" s="68">
        <v>0.0018738425925926899</v>
      </c>
      <c r="B493" s="158">
        <v>780</v>
      </c>
    </row>
    <row r="494" spans="1:2" ht="12.75">
      <c r="A494" s="68">
        <v>0.0018750000000001</v>
      </c>
      <c r="B494" s="158">
        <v>779</v>
      </c>
    </row>
    <row r="495" spans="1:2" ht="12.75">
      <c r="A495" s="68">
        <v>0.00187615740740751</v>
      </c>
      <c r="B495" s="158">
        <v>778</v>
      </c>
    </row>
    <row r="496" spans="1:2" ht="12.75">
      <c r="A496" s="68">
        <v>0.00187731481481492</v>
      </c>
      <c r="B496" s="158">
        <v>777</v>
      </c>
    </row>
    <row r="497" spans="1:2" ht="12.75">
      <c r="A497" s="68">
        <v>0.00187847222222233</v>
      </c>
      <c r="B497" s="158">
        <v>776</v>
      </c>
    </row>
    <row r="498" spans="1:2" ht="12.75">
      <c r="A498" s="68">
        <v>0.00187962962962973</v>
      </c>
      <c r="B498" s="158">
        <v>775</v>
      </c>
    </row>
    <row r="499" spans="1:2" ht="12.75">
      <c r="A499" s="68">
        <v>0.00188078703703714</v>
      </c>
      <c r="B499" s="158">
        <v>774</v>
      </c>
    </row>
    <row r="500" spans="1:2" ht="12.75">
      <c r="A500" s="68">
        <v>0.00188194444444455</v>
      </c>
      <c r="B500" s="158">
        <v>773</v>
      </c>
    </row>
    <row r="501" spans="1:2" ht="12.75">
      <c r="A501" s="68">
        <v>0.00188310185185196</v>
      </c>
      <c r="B501" s="158">
        <v>772</v>
      </c>
    </row>
    <row r="502" spans="1:2" ht="12.75">
      <c r="A502" s="68">
        <v>0.00188425925925936</v>
      </c>
      <c r="B502" s="158">
        <v>771</v>
      </c>
    </row>
    <row r="503" spans="1:2" ht="12.75">
      <c r="A503" s="68">
        <v>0.00188541666666677</v>
      </c>
      <c r="B503" s="158">
        <v>770</v>
      </c>
    </row>
    <row r="504" spans="1:2" ht="12.75">
      <c r="A504" s="68">
        <v>0.00188657407407418</v>
      </c>
      <c r="B504" s="158">
        <v>769</v>
      </c>
    </row>
    <row r="505" spans="1:2" ht="12.75">
      <c r="A505" s="68">
        <v>0.00188773148148159</v>
      </c>
      <c r="B505" s="158">
        <v>768</v>
      </c>
    </row>
    <row r="506" spans="1:2" ht="12.75">
      <c r="A506" s="68">
        <v>0.00188888888888899</v>
      </c>
      <c r="B506" s="158">
        <v>767</v>
      </c>
    </row>
    <row r="507" spans="1:2" ht="12.75">
      <c r="A507" s="68">
        <v>0.0018900462962964</v>
      </c>
      <c r="B507" s="158">
        <v>766</v>
      </c>
    </row>
    <row r="508" spans="1:2" ht="12.75">
      <c r="A508" s="68">
        <v>0.00189120370370381</v>
      </c>
      <c r="B508" s="158">
        <v>765</v>
      </c>
    </row>
    <row r="509" spans="1:2" ht="12.75">
      <c r="A509" s="68">
        <v>0.00189236111111122</v>
      </c>
      <c r="B509" s="158">
        <v>764</v>
      </c>
    </row>
    <row r="510" spans="1:2" ht="12.75">
      <c r="A510" s="68">
        <v>0.00189351851851863</v>
      </c>
      <c r="B510" s="158">
        <v>763</v>
      </c>
    </row>
    <row r="511" spans="1:2" ht="12.75">
      <c r="A511" s="68">
        <v>0.00189467592592603</v>
      </c>
      <c r="B511" s="158">
        <v>762</v>
      </c>
    </row>
    <row r="512" spans="1:2" ht="12.75">
      <c r="A512" s="68">
        <v>0.00189583333333344</v>
      </c>
      <c r="B512" s="158">
        <v>761</v>
      </c>
    </row>
    <row r="513" spans="1:2" ht="12.75">
      <c r="A513" s="68">
        <v>0.00189699074074085</v>
      </c>
      <c r="B513" s="158">
        <v>760</v>
      </c>
    </row>
    <row r="514" spans="1:2" ht="12.75">
      <c r="A514" s="68">
        <v>0.00189814814814825</v>
      </c>
      <c r="B514" s="158">
        <v>759</v>
      </c>
    </row>
    <row r="515" spans="1:2" ht="12.75">
      <c r="A515" s="68">
        <v>0.00189930555555566</v>
      </c>
      <c r="B515" s="158">
        <v>758</v>
      </c>
    </row>
    <row r="516" spans="1:2" ht="12.75">
      <c r="A516" s="68">
        <v>0.00190046296296307</v>
      </c>
      <c r="B516" s="158">
        <v>757</v>
      </c>
    </row>
    <row r="517" spans="1:2" ht="12.75">
      <c r="A517" s="68">
        <v>0.00190162037037048</v>
      </c>
      <c r="B517" s="158">
        <v>756</v>
      </c>
    </row>
    <row r="518" spans="1:2" ht="12.75">
      <c r="A518" s="68">
        <v>0.00190277777777789</v>
      </c>
      <c r="B518" s="158">
        <v>755</v>
      </c>
    </row>
    <row r="519" spans="1:2" ht="12.75">
      <c r="A519" s="68">
        <v>0.00190393518518529</v>
      </c>
      <c r="B519" s="158">
        <v>754</v>
      </c>
    </row>
    <row r="520" spans="1:2" ht="12.75">
      <c r="A520" s="68">
        <v>0.0019050925925927</v>
      </c>
      <c r="B520" s="158">
        <v>753</v>
      </c>
    </row>
    <row r="521" spans="1:2" ht="12.75">
      <c r="A521" s="68">
        <v>0.00190625000000011</v>
      </c>
      <c r="B521" s="158">
        <v>752</v>
      </c>
    </row>
    <row r="522" spans="1:2" ht="12.75">
      <c r="A522" s="68">
        <v>0.00190740740740752</v>
      </c>
      <c r="B522" s="158">
        <v>751</v>
      </c>
    </row>
    <row r="523" spans="1:2" ht="12.75">
      <c r="A523" s="68">
        <v>0.00190856481481492</v>
      </c>
      <c r="B523" s="158">
        <v>750</v>
      </c>
    </row>
    <row r="524" spans="1:2" ht="12.75">
      <c r="A524" s="68">
        <v>0.00190972222222233</v>
      </c>
      <c r="B524" s="158">
        <v>749</v>
      </c>
    </row>
    <row r="525" spans="1:2" ht="12.75">
      <c r="A525" s="68">
        <v>0.00191087962962974</v>
      </c>
      <c r="B525" s="158">
        <v>748</v>
      </c>
    </row>
    <row r="526" spans="1:2" ht="12.75">
      <c r="A526" s="68">
        <v>0.00191203703703715</v>
      </c>
      <c r="B526" s="158">
        <v>747</v>
      </c>
    </row>
    <row r="527" spans="1:2" ht="12.75">
      <c r="A527" s="68">
        <v>0.00191319444444455</v>
      </c>
      <c r="B527" s="158">
        <v>746</v>
      </c>
    </row>
    <row r="528" spans="1:2" ht="12.75">
      <c r="A528" s="68">
        <v>0.00191435185185196</v>
      </c>
      <c r="B528" s="158">
        <v>745</v>
      </c>
    </row>
    <row r="529" spans="1:2" ht="12.75">
      <c r="A529" s="68">
        <v>0.00191550925925937</v>
      </c>
      <c r="B529" s="158">
        <v>744</v>
      </c>
    </row>
    <row r="530" spans="1:2" ht="12.75">
      <c r="A530" s="68">
        <v>0.00191666666666678</v>
      </c>
      <c r="B530" s="158">
        <v>743</v>
      </c>
    </row>
    <row r="531" spans="1:2" ht="12.75">
      <c r="A531" s="68">
        <v>0.00191782407407418</v>
      </c>
      <c r="B531" s="158">
        <v>742</v>
      </c>
    </row>
    <row r="532" spans="1:2" ht="12.75">
      <c r="A532" s="68">
        <v>0.00191898148148159</v>
      </c>
      <c r="B532" s="158">
        <v>741</v>
      </c>
    </row>
    <row r="533" spans="1:2" ht="12.75">
      <c r="A533" s="68">
        <v>0.001920138888889</v>
      </c>
      <c r="B533" s="158">
        <v>740</v>
      </c>
    </row>
    <row r="534" spans="1:2" ht="12.75">
      <c r="A534" s="68">
        <v>0.00192129629629641</v>
      </c>
      <c r="B534" s="158">
        <v>739</v>
      </c>
    </row>
    <row r="535" spans="1:2" ht="12.75">
      <c r="A535" s="68">
        <v>0.00192245370370382</v>
      </c>
      <c r="B535" s="158">
        <v>738</v>
      </c>
    </row>
    <row r="536" spans="1:2" ht="12.75">
      <c r="A536" s="68">
        <v>0.00192361111111122</v>
      </c>
      <c r="B536" s="158">
        <v>737</v>
      </c>
    </row>
    <row r="537" spans="1:2" ht="12.75">
      <c r="A537" s="68">
        <v>0.00192476851851863</v>
      </c>
      <c r="B537" s="158">
        <v>736</v>
      </c>
    </row>
    <row r="538" spans="1:2" ht="12.75">
      <c r="A538" s="68">
        <v>0.00192592592592604</v>
      </c>
      <c r="B538" s="158">
        <v>735</v>
      </c>
    </row>
    <row r="539" spans="1:2" ht="12.75">
      <c r="A539" s="68">
        <v>0.00192708333333345</v>
      </c>
      <c r="B539" s="158">
        <v>734</v>
      </c>
    </row>
    <row r="540" spans="1:2" ht="12.75">
      <c r="A540" s="68">
        <v>0.00192824074074085</v>
      </c>
      <c r="B540" s="158">
        <v>733</v>
      </c>
    </row>
    <row r="541" spans="1:2" ht="12.75">
      <c r="A541" s="68">
        <v>0.00192939814814826</v>
      </c>
      <c r="B541" s="158">
        <v>732</v>
      </c>
    </row>
    <row r="542" spans="1:2" ht="12.75">
      <c r="A542" s="68">
        <v>0.00193055555555567</v>
      </c>
      <c r="B542" s="158">
        <v>731</v>
      </c>
    </row>
    <row r="543" spans="1:2" ht="12.75">
      <c r="A543" s="68">
        <v>0.00193171296296308</v>
      </c>
      <c r="B543" s="158">
        <v>730</v>
      </c>
    </row>
    <row r="544" spans="1:2" ht="12.75">
      <c r="A544" s="68">
        <v>0.00193287037037048</v>
      </c>
      <c r="B544" s="158">
        <v>729</v>
      </c>
    </row>
    <row r="545" spans="1:2" ht="12.75">
      <c r="A545" s="68">
        <v>0.00193402777777789</v>
      </c>
      <c r="B545" s="158">
        <v>728</v>
      </c>
    </row>
    <row r="546" spans="1:2" ht="12.75">
      <c r="A546" s="68">
        <v>0.0019351851851853</v>
      </c>
      <c r="B546" s="158">
        <v>727</v>
      </c>
    </row>
    <row r="547" spans="1:2" ht="12.75">
      <c r="A547" s="68">
        <v>0.00193634259259271</v>
      </c>
      <c r="B547" s="158">
        <v>726</v>
      </c>
    </row>
    <row r="548" spans="1:2" ht="12.75">
      <c r="A548" s="68">
        <v>0.00193750000000011</v>
      </c>
      <c r="B548" s="158">
        <v>725</v>
      </c>
    </row>
    <row r="549" spans="1:2" ht="12.75">
      <c r="A549" s="68">
        <v>0.00193865740740752</v>
      </c>
      <c r="B549" s="158">
        <v>724</v>
      </c>
    </row>
    <row r="550" spans="1:2" ht="12.75">
      <c r="A550" s="68">
        <v>0.00193981481481493</v>
      </c>
      <c r="B550" s="158">
        <v>723</v>
      </c>
    </row>
    <row r="551" spans="1:2" ht="12.75">
      <c r="A551" s="68">
        <v>0.00194097222222234</v>
      </c>
      <c r="B551" s="158">
        <v>722</v>
      </c>
    </row>
    <row r="552" spans="1:2" ht="12.75">
      <c r="A552" s="68">
        <v>0.00194212962962974</v>
      </c>
      <c r="B552" s="158">
        <v>721</v>
      </c>
    </row>
    <row r="553" spans="1:2" ht="12.75">
      <c r="A553" s="68">
        <v>0.00194328703703715</v>
      </c>
      <c r="B553" s="158">
        <v>720</v>
      </c>
    </row>
    <row r="554" spans="1:2" ht="12.75">
      <c r="A554" s="68">
        <v>0.00194444444444456</v>
      </c>
      <c r="B554" s="158">
        <v>719</v>
      </c>
    </row>
    <row r="555" spans="1:2" ht="12.75">
      <c r="A555" s="68">
        <v>0.00194560185185197</v>
      </c>
      <c r="B555" s="158">
        <v>718</v>
      </c>
    </row>
    <row r="556" spans="1:2" ht="12.75">
      <c r="A556" s="68">
        <v>0.00194675925925937</v>
      </c>
      <c r="B556" s="158">
        <v>717</v>
      </c>
    </row>
    <row r="557" spans="1:2" ht="12.75">
      <c r="A557" s="68">
        <v>0.00194791666666678</v>
      </c>
      <c r="B557" s="158">
        <v>716</v>
      </c>
    </row>
    <row r="558" spans="1:2" ht="12.75">
      <c r="A558" s="68">
        <v>0.00194907407407419</v>
      </c>
      <c r="B558" s="158">
        <v>715</v>
      </c>
    </row>
    <row r="559" spans="1:2" ht="12.75">
      <c r="A559" s="68">
        <v>0.0019502314814816</v>
      </c>
      <c r="B559" s="158">
        <v>714</v>
      </c>
    </row>
    <row r="560" spans="1:2" ht="12.75">
      <c r="A560" s="68">
        <v>0.00195138888888901</v>
      </c>
      <c r="B560" s="158">
        <v>713</v>
      </c>
    </row>
    <row r="561" spans="1:2" ht="12.75">
      <c r="A561" s="68">
        <v>0.00195254629629641</v>
      </c>
      <c r="B561" s="158">
        <v>712</v>
      </c>
    </row>
    <row r="562" spans="1:2" ht="12.75">
      <c r="A562" s="68">
        <v>0.00195370370370382</v>
      </c>
      <c r="B562" s="158">
        <v>711</v>
      </c>
    </row>
    <row r="563" spans="1:2" ht="12.75">
      <c r="A563" s="68">
        <v>0.00195486111111123</v>
      </c>
      <c r="B563" s="158">
        <v>710</v>
      </c>
    </row>
    <row r="564" spans="1:2" ht="12.75">
      <c r="A564" s="68">
        <v>0.00195601851851864</v>
      </c>
      <c r="B564" s="158">
        <v>709</v>
      </c>
    </row>
    <row r="565" spans="1:2" ht="12.75">
      <c r="A565" s="68">
        <v>0.00195717592592604</v>
      </c>
      <c r="B565" s="158">
        <v>708</v>
      </c>
    </row>
    <row r="566" spans="1:2" ht="12.75">
      <c r="A566" s="68">
        <v>0.00195833333333345</v>
      </c>
      <c r="B566" s="158">
        <v>707</v>
      </c>
    </row>
    <row r="567" spans="1:2" ht="12.75">
      <c r="A567" s="68">
        <v>0.00195949074074086</v>
      </c>
      <c r="B567" s="158">
        <v>706</v>
      </c>
    </row>
    <row r="568" spans="1:2" ht="12.75">
      <c r="A568" s="68">
        <v>0.00196064814814827</v>
      </c>
      <c r="B568" s="158">
        <v>705</v>
      </c>
    </row>
    <row r="569" spans="1:2" ht="12.75">
      <c r="A569" s="68">
        <v>0.00196180555555567</v>
      </c>
      <c r="B569" s="158">
        <v>704</v>
      </c>
    </row>
    <row r="570" spans="1:2" ht="12.75">
      <c r="A570" s="68">
        <v>0.00196296296296308</v>
      </c>
      <c r="B570" s="158">
        <v>703</v>
      </c>
    </row>
    <row r="571" spans="1:2" ht="12.75">
      <c r="A571" s="68">
        <v>0.00196412037037049</v>
      </c>
      <c r="B571" s="158">
        <v>702</v>
      </c>
    </row>
    <row r="572" spans="1:2" ht="12.75">
      <c r="A572" s="68">
        <v>0.0019652777777779</v>
      </c>
      <c r="B572" s="158">
        <v>701</v>
      </c>
    </row>
    <row r="573" spans="1:2" ht="12.75">
      <c r="A573" s="68">
        <v>0.0019664351851853</v>
      </c>
      <c r="B573" s="158">
        <v>700</v>
      </c>
    </row>
    <row r="574" spans="1:2" ht="12.75">
      <c r="A574" s="68">
        <v>0.00196759259259271</v>
      </c>
      <c r="B574" s="158">
        <v>699</v>
      </c>
    </row>
    <row r="575" spans="1:2" ht="12.75">
      <c r="A575" s="68">
        <v>0.00196875000000012</v>
      </c>
      <c r="B575" s="158">
        <v>698</v>
      </c>
    </row>
    <row r="576" spans="1:2" ht="12.75">
      <c r="A576" s="68">
        <v>0.00196990740740753</v>
      </c>
      <c r="B576" s="158">
        <v>697</v>
      </c>
    </row>
    <row r="577" spans="1:2" ht="12.75">
      <c r="A577" s="68">
        <v>0.00197106481481493</v>
      </c>
      <c r="B577" s="158">
        <v>696</v>
      </c>
    </row>
    <row r="578" spans="1:2" ht="12.75">
      <c r="A578" s="68">
        <v>0.00197222222222234</v>
      </c>
      <c r="B578" s="158">
        <v>695</v>
      </c>
    </row>
    <row r="579" spans="1:2" ht="12.75">
      <c r="A579" s="68">
        <v>0.00197337962962975</v>
      </c>
      <c r="B579" s="158">
        <v>694</v>
      </c>
    </row>
    <row r="580" spans="1:2" ht="12.75">
      <c r="A580" s="68">
        <v>0.00197453703703716</v>
      </c>
      <c r="B580" s="158">
        <v>693</v>
      </c>
    </row>
    <row r="581" spans="1:2" ht="12.75">
      <c r="A581" s="68">
        <v>0.00197569444444457</v>
      </c>
      <c r="B581" s="158">
        <v>692</v>
      </c>
    </row>
    <row r="582" spans="1:2" ht="12.75">
      <c r="A582" s="68">
        <v>0.00197685185185197</v>
      </c>
      <c r="B582" s="158">
        <v>691</v>
      </c>
    </row>
    <row r="583" spans="1:2" ht="12.75">
      <c r="A583" s="68">
        <v>0.00197800925925938</v>
      </c>
      <c r="B583" s="158">
        <v>690</v>
      </c>
    </row>
    <row r="584" spans="1:2" ht="12.75">
      <c r="A584" s="68">
        <v>0.00197916666666679</v>
      </c>
      <c r="B584" s="158">
        <v>689</v>
      </c>
    </row>
    <row r="585" spans="1:2" ht="12.75">
      <c r="A585" s="68">
        <v>0.0019803240740742</v>
      </c>
      <c r="B585" s="158">
        <v>688</v>
      </c>
    </row>
    <row r="586" spans="1:2" ht="12.75">
      <c r="A586" s="68">
        <v>0.0019814814814816</v>
      </c>
      <c r="B586" s="158">
        <v>687</v>
      </c>
    </row>
    <row r="587" spans="1:2" ht="12.75">
      <c r="A587" s="68">
        <v>0.00198263888888901</v>
      </c>
      <c r="B587" s="158">
        <v>686</v>
      </c>
    </row>
    <row r="588" spans="1:2" ht="12.75">
      <c r="A588" s="68">
        <v>0.00198379629629642</v>
      </c>
      <c r="B588" s="158">
        <v>685</v>
      </c>
    </row>
    <row r="589" spans="1:2" ht="12.75">
      <c r="A589" s="68">
        <v>0.00198495370370383</v>
      </c>
      <c r="B589" s="158">
        <v>684</v>
      </c>
    </row>
    <row r="590" spans="1:2" ht="12.75">
      <c r="A590" s="68">
        <v>0.00198611111111123</v>
      </c>
      <c r="B590" s="158">
        <v>683</v>
      </c>
    </row>
    <row r="591" spans="1:2" ht="12.75">
      <c r="A591" s="68">
        <v>0.00198726851851864</v>
      </c>
      <c r="B591" s="158">
        <v>682</v>
      </c>
    </row>
    <row r="592" spans="1:2" ht="12.75">
      <c r="A592" s="68">
        <v>0.00198842592592605</v>
      </c>
      <c r="B592" s="158">
        <v>681</v>
      </c>
    </row>
    <row r="593" spans="1:2" ht="12.75">
      <c r="A593" s="68">
        <v>0.00198958333333346</v>
      </c>
      <c r="B593" s="158">
        <v>680</v>
      </c>
    </row>
    <row r="594" spans="1:2" ht="12.75">
      <c r="A594" s="68">
        <v>0.00199074074074086</v>
      </c>
      <c r="B594" s="158">
        <v>679</v>
      </c>
    </row>
    <row r="595" spans="1:2" ht="12.75">
      <c r="A595" s="68">
        <v>0.00199189814814827</v>
      </c>
      <c r="B595" s="158">
        <v>678</v>
      </c>
    </row>
    <row r="596" spans="1:2" ht="12.75">
      <c r="A596" s="68">
        <v>0.00199305555555568</v>
      </c>
      <c r="B596" s="158">
        <v>677</v>
      </c>
    </row>
    <row r="597" spans="1:2" ht="12.75">
      <c r="A597" s="68">
        <v>0.00199421296296309</v>
      </c>
      <c r="B597" s="158">
        <v>676</v>
      </c>
    </row>
    <row r="598" spans="1:2" ht="12.75">
      <c r="A598" s="68">
        <v>0.00199537037037049</v>
      </c>
      <c r="B598" s="158">
        <v>675</v>
      </c>
    </row>
    <row r="599" spans="1:2" ht="12.75">
      <c r="A599" s="68">
        <v>0.0019965277777779</v>
      </c>
      <c r="B599" s="158">
        <v>674</v>
      </c>
    </row>
    <row r="600" spans="1:2" ht="12.75">
      <c r="A600" s="68">
        <v>0.00199768518518531</v>
      </c>
      <c r="B600" s="158">
        <v>673</v>
      </c>
    </row>
    <row r="601" spans="1:2" ht="12.75">
      <c r="A601" s="68">
        <v>0.00199884259259272</v>
      </c>
      <c r="B601" s="158">
        <v>672</v>
      </c>
    </row>
    <row r="602" spans="1:2" ht="12.75">
      <c r="A602" s="68">
        <v>0.00200000000000013</v>
      </c>
      <c r="B602" s="158">
        <v>671</v>
      </c>
    </row>
    <row r="603" spans="1:2" ht="12.75">
      <c r="A603" s="68">
        <v>0.00200115740740753</v>
      </c>
      <c r="B603" s="158">
        <v>670</v>
      </c>
    </row>
    <row r="604" spans="1:2" ht="12.75">
      <c r="A604" s="68">
        <v>0.00200231481481494</v>
      </c>
      <c r="B604" s="158">
        <v>669</v>
      </c>
    </row>
    <row r="605" spans="1:2" ht="12.75">
      <c r="A605" s="68">
        <v>0.00200347222222235</v>
      </c>
      <c r="B605" s="158">
        <v>668</v>
      </c>
    </row>
    <row r="606" spans="1:2" ht="12.75">
      <c r="A606" s="68">
        <v>0.00200462962962976</v>
      </c>
      <c r="B606" s="158">
        <v>667</v>
      </c>
    </row>
    <row r="607" spans="1:2" ht="12.75">
      <c r="A607" s="68">
        <v>0.00200578703703716</v>
      </c>
      <c r="B607" s="158">
        <v>666</v>
      </c>
    </row>
    <row r="608" spans="1:2" ht="12.75">
      <c r="A608" s="68">
        <v>0.00200694444444457</v>
      </c>
      <c r="B608" s="158">
        <v>665</v>
      </c>
    </row>
    <row r="609" spans="1:2" ht="12.75">
      <c r="A609" s="68">
        <v>0.00200810185185198</v>
      </c>
      <c r="B609" s="158">
        <v>664</v>
      </c>
    </row>
    <row r="610" spans="1:2" ht="12.75">
      <c r="A610" s="68">
        <v>0.00200925925925939</v>
      </c>
      <c r="B610" s="158">
        <v>663</v>
      </c>
    </row>
    <row r="611" spans="1:2" ht="12.75">
      <c r="A611" s="68">
        <v>0.00201041666666679</v>
      </c>
      <c r="B611" s="158">
        <v>662</v>
      </c>
    </row>
    <row r="612" spans="1:2" ht="12.75">
      <c r="A612" s="68">
        <v>0.0020115740740742</v>
      </c>
      <c r="B612" s="158">
        <v>661</v>
      </c>
    </row>
    <row r="613" spans="1:2" ht="12.75">
      <c r="A613" s="68">
        <v>0.00201273148148161</v>
      </c>
      <c r="B613" s="158">
        <v>660</v>
      </c>
    </row>
    <row r="614" spans="1:2" ht="12.75">
      <c r="A614" s="68">
        <v>0.00201388888888902</v>
      </c>
      <c r="B614" s="158">
        <v>659</v>
      </c>
    </row>
    <row r="615" spans="1:2" ht="12.75">
      <c r="A615" s="68">
        <v>0.00201504629629642</v>
      </c>
      <c r="B615" s="158">
        <v>658</v>
      </c>
    </row>
    <row r="616" spans="1:2" ht="12.75">
      <c r="A616" s="68">
        <v>0.00201620370370383</v>
      </c>
      <c r="B616" s="158">
        <v>657</v>
      </c>
    </row>
    <row r="617" spans="1:2" ht="12.75">
      <c r="A617" s="68">
        <v>0.00201736111111124</v>
      </c>
      <c r="B617" s="158">
        <v>656</v>
      </c>
    </row>
    <row r="618" spans="1:2" ht="12.75">
      <c r="A618" s="68">
        <v>0.00201851851851865</v>
      </c>
      <c r="B618" s="158">
        <v>655</v>
      </c>
    </row>
    <row r="619" spans="1:2" ht="12.75">
      <c r="A619" s="68">
        <v>0.00201967592592605</v>
      </c>
      <c r="B619" s="158">
        <v>654</v>
      </c>
    </row>
    <row r="620" spans="1:2" ht="12.75">
      <c r="A620" s="68">
        <v>0.00202083333333346</v>
      </c>
      <c r="B620" s="158">
        <v>653</v>
      </c>
    </row>
    <row r="621" spans="1:2" ht="12.75">
      <c r="A621" s="68">
        <v>0.00202199074074087</v>
      </c>
      <c r="B621" s="158">
        <v>652</v>
      </c>
    </row>
    <row r="622" spans="1:2" ht="12.75">
      <c r="A622" s="68">
        <v>0.00202314814814828</v>
      </c>
      <c r="B622" s="158">
        <v>651</v>
      </c>
    </row>
    <row r="623" spans="1:2" ht="12.75">
      <c r="A623" s="68">
        <v>0.00202430555555569</v>
      </c>
      <c r="B623" s="158">
        <v>650</v>
      </c>
    </row>
    <row r="624" spans="1:2" ht="12.75">
      <c r="A624" s="68">
        <v>0.00202546296296309</v>
      </c>
      <c r="B624" s="158">
        <v>649</v>
      </c>
    </row>
    <row r="625" spans="1:2" ht="12.75">
      <c r="A625" s="68">
        <v>0.0020266203703705</v>
      </c>
      <c r="B625" s="158">
        <v>648</v>
      </c>
    </row>
    <row r="626" spans="1:2" ht="12.75">
      <c r="A626" s="68">
        <v>0.00202777777777791</v>
      </c>
      <c r="B626" s="158">
        <v>647</v>
      </c>
    </row>
    <row r="627" spans="1:2" ht="12.75">
      <c r="A627" s="68">
        <v>0.00202893518518532</v>
      </c>
      <c r="B627" s="158">
        <v>646</v>
      </c>
    </row>
    <row r="628" spans="1:2" ht="12.75">
      <c r="A628" s="68">
        <v>0.00203009259259272</v>
      </c>
      <c r="B628" s="158">
        <v>645</v>
      </c>
    </row>
    <row r="629" spans="1:2" ht="12.75">
      <c r="A629" s="68">
        <v>0.00203125000000013</v>
      </c>
      <c r="B629" s="158">
        <v>644</v>
      </c>
    </row>
    <row r="630" spans="1:2" ht="12.75">
      <c r="A630" s="68">
        <v>0.00203240740740754</v>
      </c>
      <c r="B630" s="158">
        <v>643</v>
      </c>
    </row>
    <row r="631" spans="1:2" ht="12.75">
      <c r="A631" s="68">
        <v>0.00203356481481495</v>
      </c>
      <c r="B631" s="158">
        <v>642</v>
      </c>
    </row>
    <row r="632" spans="1:2" ht="12.75">
      <c r="A632" s="68">
        <v>0.00203472222222235</v>
      </c>
      <c r="B632" s="158">
        <v>641</v>
      </c>
    </row>
    <row r="633" spans="1:2" ht="12.75">
      <c r="A633" s="68">
        <v>0.00203587962962976</v>
      </c>
      <c r="B633" s="158">
        <v>640</v>
      </c>
    </row>
    <row r="634" spans="1:2" ht="12.75">
      <c r="A634" s="68">
        <v>0.00203703703703717</v>
      </c>
      <c r="B634" s="158">
        <v>639</v>
      </c>
    </row>
    <row r="635" spans="1:2" ht="12.75">
      <c r="A635" s="68">
        <v>0.00203819444444458</v>
      </c>
      <c r="B635" s="158">
        <v>638</v>
      </c>
    </row>
    <row r="636" spans="1:2" ht="12.75">
      <c r="A636" s="68">
        <v>0.00203935185185198</v>
      </c>
      <c r="B636" s="158">
        <v>637</v>
      </c>
    </row>
    <row r="637" spans="1:2" ht="12.75">
      <c r="A637" s="68">
        <v>0.00204050925925939</v>
      </c>
      <c r="B637" s="158">
        <v>636</v>
      </c>
    </row>
    <row r="638" spans="1:2" ht="12.75">
      <c r="A638" s="68">
        <v>0.0020416666666668</v>
      </c>
      <c r="B638" s="158">
        <v>635</v>
      </c>
    </row>
    <row r="639" spans="1:2" ht="12.75">
      <c r="A639" s="68">
        <v>0.00204282407407421</v>
      </c>
      <c r="B639" s="158">
        <v>634</v>
      </c>
    </row>
    <row r="640" spans="1:2" ht="12.75">
      <c r="A640" s="68">
        <v>0.00204398148148161</v>
      </c>
      <c r="B640" s="158">
        <v>633</v>
      </c>
    </row>
    <row r="641" spans="1:2" ht="12.75">
      <c r="A641" s="68">
        <v>0.00204513888888902</v>
      </c>
      <c r="B641" s="158">
        <v>632</v>
      </c>
    </row>
    <row r="642" spans="1:2" ht="12.75">
      <c r="A642" s="68">
        <v>0.00204629629629643</v>
      </c>
      <c r="B642" s="158">
        <v>631</v>
      </c>
    </row>
    <row r="643" spans="1:2" ht="12.75">
      <c r="A643" s="68">
        <v>0.00204745370370384</v>
      </c>
      <c r="B643" s="158">
        <v>630</v>
      </c>
    </row>
    <row r="644" spans="1:2" ht="12.75">
      <c r="A644" s="68">
        <v>0.00204861111111125</v>
      </c>
      <c r="B644" s="158">
        <v>629</v>
      </c>
    </row>
    <row r="645" spans="1:2" ht="12.75">
      <c r="A645" s="68">
        <v>0.00204976851851865</v>
      </c>
      <c r="B645" s="158">
        <v>628</v>
      </c>
    </row>
    <row r="646" spans="1:2" ht="12.75">
      <c r="A646" s="68">
        <v>0.00205092592592606</v>
      </c>
      <c r="B646" s="158">
        <v>627</v>
      </c>
    </row>
    <row r="647" spans="1:2" ht="12.75">
      <c r="A647" s="68">
        <v>0.00205208333333347</v>
      </c>
      <c r="B647" s="158">
        <v>626</v>
      </c>
    </row>
    <row r="648" spans="1:2" ht="12.75">
      <c r="A648" s="68">
        <v>0.00205324074074088</v>
      </c>
      <c r="B648" s="158">
        <v>625</v>
      </c>
    </row>
    <row r="649" spans="1:2" ht="12.75">
      <c r="A649" s="68">
        <v>0.00205439814814828</v>
      </c>
      <c r="B649" s="158">
        <v>624</v>
      </c>
    </row>
    <row r="650" spans="1:2" ht="12.75">
      <c r="A650" s="68">
        <v>0.00205555555555569</v>
      </c>
      <c r="B650" s="158">
        <v>623</v>
      </c>
    </row>
    <row r="651" spans="1:2" ht="12.75">
      <c r="A651" s="68">
        <v>0.0020567129629631</v>
      </c>
      <c r="B651" s="158">
        <v>622</v>
      </c>
    </row>
    <row r="652" spans="1:2" ht="12.75">
      <c r="A652" s="68">
        <v>0.00205787037037051</v>
      </c>
      <c r="B652" s="158">
        <v>621</v>
      </c>
    </row>
    <row r="653" spans="1:2" ht="12.75">
      <c r="A653" s="68">
        <v>0.00205902777777791</v>
      </c>
      <c r="B653" s="158">
        <v>620</v>
      </c>
    </row>
    <row r="654" spans="1:2" ht="12.75">
      <c r="A654" s="68">
        <v>0.00206018518518532</v>
      </c>
      <c r="B654" s="158">
        <v>619</v>
      </c>
    </row>
    <row r="655" spans="1:2" ht="12.75">
      <c r="A655" s="68">
        <v>0.00206134259259273</v>
      </c>
      <c r="B655" s="158">
        <v>618</v>
      </c>
    </row>
    <row r="656" spans="1:2" ht="12.75">
      <c r="A656" s="68">
        <v>0.00206250000000014</v>
      </c>
      <c r="B656" s="158">
        <v>617</v>
      </c>
    </row>
    <row r="657" spans="1:2" ht="12.75">
      <c r="A657" s="68">
        <v>0.00206365740740754</v>
      </c>
      <c r="B657" s="158">
        <v>616</v>
      </c>
    </row>
    <row r="658" spans="1:2" ht="12.75">
      <c r="A658" s="68">
        <v>0.00206481481481495</v>
      </c>
      <c r="B658" s="158">
        <v>615</v>
      </c>
    </row>
    <row r="659" spans="1:2" ht="12.75">
      <c r="A659" s="68">
        <v>0.00206597222222236</v>
      </c>
      <c r="B659" s="158">
        <v>614</v>
      </c>
    </row>
    <row r="660" spans="1:2" ht="12.75">
      <c r="A660" s="68">
        <v>0.00206712962962977</v>
      </c>
      <c r="B660" s="158">
        <v>613</v>
      </c>
    </row>
    <row r="661" spans="1:2" ht="12.75">
      <c r="A661" s="68">
        <v>0.00206828703703717</v>
      </c>
      <c r="B661" s="158">
        <v>612</v>
      </c>
    </row>
    <row r="662" spans="1:2" ht="12.75">
      <c r="A662" s="68">
        <v>0.00206944444444458</v>
      </c>
      <c r="B662" s="158">
        <v>611</v>
      </c>
    </row>
    <row r="663" spans="1:2" ht="12.75">
      <c r="A663" s="68">
        <v>0.00207060185185199</v>
      </c>
      <c r="B663" s="158">
        <v>610</v>
      </c>
    </row>
    <row r="664" spans="1:2" ht="12.75">
      <c r="A664" s="68">
        <v>0.0020717592592594</v>
      </c>
      <c r="B664" s="158">
        <v>609</v>
      </c>
    </row>
    <row r="665" spans="1:2" ht="12.75">
      <c r="A665" s="68">
        <v>0.00207291666666681</v>
      </c>
      <c r="B665" s="158">
        <v>608</v>
      </c>
    </row>
    <row r="666" spans="1:2" ht="12.75">
      <c r="A666" s="68">
        <v>0.00207407407407421</v>
      </c>
      <c r="B666" s="158">
        <v>607</v>
      </c>
    </row>
    <row r="667" spans="1:2" ht="12.75">
      <c r="A667" s="68">
        <v>0.00207523148148162</v>
      </c>
      <c r="B667" s="158">
        <v>606</v>
      </c>
    </row>
    <row r="668" spans="1:2" ht="12.75">
      <c r="A668" s="68">
        <v>0.00207638888888903</v>
      </c>
      <c r="B668" s="158">
        <v>605</v>
      </c>
    </row>
    <row r="669" spans="1:2" ht="12.75">
      <c r="A669" s="68">
        <v>0.00207754629629644</v>
      </c>
      <c r="B669" s="158">
        <v>604</v>
      </c>
    </row>
    <row r="670" spans="1:2" ht="12.75">
      <c r="A670" s="68">
        <v>0.00207870370370384</v>
      </c>
      <c r="B670" s="158">
        <v>603</v>
      </c>
    </row>
    <row r="671" spans="1:2" ht="12.75">
      <c r="A671" s="68">
        <v>0.00207986111111125</v>
      </c>
      <c r="B671" s="158">
        <v>602</v>
      </c>
    </row>
    <row r="672" spans="1:2" ht="12.75">
      <c r="A672" s="68">
        <v>0.00208101851851866</v>
      </c>
      <c r="B672" s="158">
        <v>601</v>
      </c>
    </row>
    <row r="673" spans="1:2" ht="12.75">
      <c r="A673" s="68">
        <v>0.00208217592592607</v>
      </c>
      <c r="B673" s="158">
        <v>600</v>
      </c>
    </row>
    <row r="674" spans="1:2" ht="12.75">
      <c r="A674" s="68">
        <v>0.00208333333333347</v>
      </c>
      <c r="B674" s="158">
        <v>599</v>
      </c>
    </row>
    <row r="675" spans="1:2" ht="12.75">
      <c r="A675" s="68">
        <v>0.00208449074074088</v>
      </c>
      <c r="B675" s="158">
        <v>598</v>
      </c>
    </row>
    <row r="676" spans="1:2" ht="12.75">
      <c r="A676" s="68">
        <v>0.00208564814814829</v>
      </c>
      <c r="B676" s="158">
        <v>597</v>
      </c>
    </row>
    <row r="677" spans="1:2" ht="12.75">
      <c r="A677" s="68">
        <v>0.0020868055555557</v>
      </c>
      <c r="B677" s="158">
        <v>596</v>
      </c>
    </row>
    <row r="678" spans="1:2" ht="12.75">
      <c r="A678" s="68">
        <v>0.0020879629629631</v>
      </c>
      <c r="B678" s="158">
        <v>595</v>
      </c>
    </row>
    <row r="679" spans="1:2" ht="12.75">
      <c r="A679" s="68">
        <v>0.00208912037037051</v>
      </c>
      <c r="B679" s="158">
        <v>594</v>
      </c>
    </row>
    <row r="680" spans="1:2" ht="12.75">
      <c r="A680" s="68">
        <v>0.00209027777777792</v>
      </c>
      <c r="B680" s="158">
        <v>593</v>
      </c>
    </row>
    <row r="681" spans="1:2" ht="12.75">
      <c r="A681" s="68">
        <v>0.00209143518518533</v>
      </c>
      <c r="B681" s="158">
        <v>592</v>
      </c>
    </row>
    <row r="682" spans="1:2" ht="12.75">
      <c r="A682" s="68">
        <v>0.00209259259259273</v>
      </c>
      <c r="B682" s="158">
        <v>591</v>
      </c>
    </row>
    <row r="683" spans="1:2" ht="12.75">
      <c r="A683" s="68">
        <v>0.00209375000000014</v>
      </c>
      <c r="B683" s="158">
        <v>590</v>
      </c>
    </row>
    <row r="684" spans="1:2" ht="12.75">
      <c r="A684" s="68">
        <v>0.00209490740740755</v>
      </c>
      <c r="B684" s="158">
        <v>589</v>
      </c>
    </row>
    <row r="685" spans="1:2" ht="12.75">
      <c r="A685" s="68">
        <v>0.00209606481481496</v>
      </c>
      <c r="B685" s="158">
        <v>588</v>
      </c>
    </row>
    <row r="686" spans="1:2" ht="12.75">
      <c r="A686" s="68">
        <v>0.00209722222222237</v>
      </c>
      <c r="B686" s="158">
        <v>587</v>
      </c>
    </row>
    <row r="687" spans="1:2" ht="12.75">
      <c r="A687" s="68">
        <v>0.00209837962962977</v>
      </c>
      <c r="B687" s="158">
        <v>586</v>
      </c>
    </row>
    <row r="688" spans="1:2" ht="12.75">
      <c r="A688" s="68">
        <v>0.00209953703703718</v>
      </c>
      <c r="B688" s="158">
        <v>585</v>
      </c>
    </row>
    <row r="689" spans="1:2" ht="12.75">
      <c r="A689" s="68">
        <v>0.00210069444444459</v>
      </c>
      <c r="B689" s="158">
        <v>584</v>
      </c>
    </row>
    <row r="690" spans="1:2" ht="12.75">
      <c r="A690" s="68">
        <v>0.002101851851852</v>
      </c>
      <c r="B690" s="158">
        <v>583</v>
      </c>
    </row>
    <row r="691" spans="1:2" ht="12.75">
      <c r="A691" s="68">
        <v>0.0021030092592594</v>
      </c>
      <c r="B691" s="158">
        <v>582</v>
      </c>
    </row>
    <row r="692" spans="1:2" ht="12.75">
      <c r="A692" s="68">
        <v>0.00210416666666681</v>
      </c>
      <c r="B692" s="158">
        <v>581</v>
      </c>
    </row>
    <row r="693" spans="1:2" ht="12.75">
      <c r="A693" s="68">
        <v>0.00210532407407422</v>
      </c>
      <c r="B693" s="158">
        <v>580</v>
      </c>
    </row>
    <row r="694" spans="1:2" ht="12.75">
      <c r="A694" s="68">
        <v>0.00210648148148163</v>
      </c>
      <c r="B694" s="158">
        <v>579</v>
      </c>
    </row>
    <row r="695" spans="1:2" ht="12.75">
      <c r="A695" s="68">
        <v>0.00210763888888903</v>
      </c>
      <c r="B695" s="158">
        <v>578</v>
      </c>
    </row>
    <row r="696" spans="1:2" ht="12.75">
      <c r="A696" s="68">
        <v>0.00210879629629644</v>
      </c>
      <c r="B696" s="158">
        <v>577</v>
      </c>
    </row>
    <row r="697" spans="1:2" ht="12.75">
      <c r="A697" s="68">
        <v>0.00210995370370385</v>
      </c>
      <c r="B697" s="158">
        <v>576</v>
      </c>
    </row>
    <row r="698" spans="1:2" ht="12.75">
      <c r="A698" s="68">
        <v>0.00211111111111126</v>
      </c>
      <c r="B698" s="158">
        <v>575</v>
      </c>
    </row>
    <row r="699" spans="1:2" ht="12.75">
      <c r="A699" s="68">
        <v>0.00211226851851867</v>
      </c>
      <c r="B699" s="158">
        <v>574</v>
      </c>
    </row>
    <row r="700" spans="1:2" ht="12.75">
      <c r="A700" s="68">
        <v>0.00211342592592607</v>
      </c>
      <c r="B700" s="158">
        <v>573</v>
      </c>
    </row>
    <row r="701" spans="1:2" ht="12.75">
      <c r="A701" s="68">
        <v>0.00211458333333348</v>
      </c>
      <c r="B701" s="158">
        <v>572</v>
      </c>
    </row>
    <row r="702" spans="1:2" ht="12.75">
      <c r="A702" s="68">
        <v>0.00211574074074089</v>
      </c>
      <c r="B702" s="158">
        <v>571</v>
      </c>
    </row>
    <row r="703" spans="1:2" ht="12.75">
      <c r="A703" s="68">
        <v>0.00211689814814829</v>
      </c>
      <c r="B703" s="158">
        <v>570</v>
      </c>
    </row>
    <row r="704" spans="1:2" ht="12.75">
      <c r="A704" s="68">
        <v>0.0021180555555557</v>
      </c>
      <c r="B704" s="158">
        <v>569</v>
      </c>
    </row>
    <row r="705" spans="1:2" ht="12.75">
      <c r="A705" s="68">
        <v>0.00211921296296311</v>
      </c>
      <c r="B705" s="158">
        <v>568</v>
      </c>
    </row>
    <row r="706" spans="1:2" ht="12.75">
      <c r="A706" s="68">
        <v>0.00212037037037052</v>
      </c>
      <c r="B706" s="158">
        <v>567</v>
      </c>
    </row>
    <row r="707" spans="1:2" ht="12.75">
      <c r="A707" s="68">
        <v>0.00212152777777793</v>
      </c>
      <c r="B707" s="158">
        <v>566</v>
      </c>
    </row>
    <row r="708" spans="1:2" ht="12.75">
      <c r="A708" s="68">
        <v>0.00212268518518533</v>
      </c>
      <c r="B708" s="158">
        <v>565</v>
      </c>
    </row>
    <row r="709" spans="1:2" ht="12.75">
      <c r="A709" s="68">
        <v>0.00212384259259274</v>
      </c>
      <c r="B709" s="158">
        <v>564</v>
      </c>
    </row>
    <row r="710" spans="1:2" ht="12.75">
      <c r="A710" s="68">
        <v>0.00212500000000015</v>
      </c>
      <c r="B710" s="158">
        <v>563</v>
      </c>
    </row>
    <row r="711" spans="1:2" ht="12.75">
      <c r="A711" s="68">
        <v>0.00212615740740756</v>
      </c>
      <c r="B711" s="158">
        <v>562</v>
      </c>
    </row>
    <row r="712" spans="1:2" ht="12.75">
      <c r="A712" s="68">
        <v>0.00212731481481496</v>
      </c>
      <c r="B712" s="158">
        <v>561</v>
      </c>
    </row>
    <row r="713" spans="1:2" ht="12.75">
      <c r="A713" s="68">
        <v>0.00212847222222237</v>
      </c>
      <c r="B713" s="158">
        <v>560</v>
      </c>
    </row>
    <row r="714" spans="1:2" ht="12.75">
      <c r="A714" s="68">
        <v>0.00212962962962978</v>
      </c>
      <c r="B714" s="158">
        <v>559</v>
      </c>
    </row>
    <row r="715" spans="1:2" ht="12.75">
      <c r="A715" s="68">
        <v>0.00213078703703719</v>
      </c>
      <c r="B715" s="158">
        <v>558</v>
      </c>
    </row>
    <row r="716" spans="1:2" ht="12.75">
      <c r="A716" s="68">
        <v>0.00213194444444459</v>
      </c>
      <c r="B716" s="158">
        <v>557</v>
      </c>
    </row>
    <row r="717" spans="1:2" ht="12.75">
      <c r="A717" s="68">
        <v>0.002133101851852</v>
      </c>
      <c r="B717" s="158">
        <v>556</v>
      </c>
    </row>
    <row r="718" spans="1:2" ht="12.75">
      <c r="A718" s="68">
        <v>0.00213425925925941</v>
      </c>
      <c r="B718" s="158">
        <v>555</v>
      </c>
    </row>
    <row r="719" spans="1:2" ht="12.75">
      <c r="A719" s="68">
        <v>0.00213541666666682</v>
      </c>
      <c r="B719" s="158">
        <v>554</v>
      </c>
    </row>
    <row r="720" spans="1:2" ht="12.75">
      <c r="A720" s="68">
        <v>0.00213657407407422</v>
      </c>
      <c r="B720" s="158">
        <v>553</v>
      </c>
    </row>
    <row r="721" spans="1:2" ht="12.75">
      <c r="A721" s="68">
        <v>0.00213773148148163</v>
      </c>
      <c r="B721" s="158">
        <v>552</v>
      </c>
    </row>
    <row r="722" spans="1:2" ht="12.75">
      <c r="A722" s="68">
        <v>0.00213888888888904</v>
      </c>
      <c r="B722" s="158">
        <v>551</v>
      </c>
    </row>
    <row r="723" spans="1:2" ht="12.75">
      <c r="A723" s="68">
        <v>0.00214004629629645</v>
      </c>
      <c r="B723" s="158">
        <v>550</v>
      </c>
    </row>
    <row r="724" spans="1:2" ht="12.75">
      <c r="A724" s="68">
        <v>0.00214120370370386</v>
      </c>
      <c r="B724" s="158">
        <v>549</v>
      </c>
    </row>
    <row r="725" spans="1:2" ht="12.75">
      <c r="A725" s="68">
        <v>0.00214236111111126</v>
      </c>
      <c r="B725" s="158">
        <v>548</v>
      </c>
    </row>
    <row r="726" spans="1:2" ht="12.75">
      <c r="A726" s="68">
        <v>0.00214351851851867</v>
      </c>
      <c r="B726" s="158">
        <v>547</v>
      </c>
    </row>
    <row r="727" spans="1:2" ht="12.75">
      <c r="A727" s="68">
        <v>0.00214467592592608</v>
      </c>
      <c r="B727" s="158">
        <v>546</v>
      </c>
    </row>
    <row r="728" spans="1:2" ht="12.75">
      <c r="A728" s="68">
        <v>0.00214583333333349</v>
      </c>
      <c r="B728" s="158">
        <v>545</v>
      </c>
    </row>
    <row r="729" spans="1:2" ht="12.75">
      <c r="A729" s="68">
        <v>0.00214699074074089</v>
      </c>
      <c r="B729" s="158">
        <v>544</v>
      </c>
    </row>
    <row r="730" spans="1:2" ht="12.75">
      <c r="A730" s="68">
        <v>0.0021481481481483</v>
      </c>
      <c r="B730" s="158">
        <v>543</v>
      </c>
    </row>
    <row r="731" spans="1:2" ht="12.75">
      <c r="A731" s="68">
        <v>0.00214930555555571</v>
      </c>
      <c r="B731" s="158">
        <v>542</v>
      </c>
    </row>
    <row r="732" spans="1:2" ht="12.75">
      <c r="A732" s="68">
        <v>0.00215046296296312</v>
      </c>
      <c r="B732" s="158">
        <v>541</v>
      </c>
    </row>
    <row r="733" spans="1:2" ht="12.75">
      <c r="A733" s="68">
        <v>0.00215162037037052</v>
      </c>
      <c r="B733" s="158">
        <v>540</v>
      </c>
    </row>
    <row r="734" spans="1:2" ht="12.75">
      <c r="A734" s="68">
        <v>0.00215277777777793</v>
      </c>
      <c r="B734" s="158">
        <v>539</v>
      </c>
    </row>
    <row r="735" spans="1:2" ht="12.75">
      <c r="A735" s="68">
        <v>0.00215393518518534</v>
      </c>
      <c r="B735" s="158">
        <v>538</v>
      </c>
    </row>
    <row r="736" spans="1:2" ht="12.75">
      <c r="A736" s="68">
        <v>0.00215509259259275</v>
      </c>
      <c r="B736" s="158">
        <v>537</v>
      </c>
    </row>
    <row r="737" spans="1:2" ht="12.75">
      <c r="A737" s="68">
        <v>0.00215625000000015</v>
      </c>
      <c r="B737" s="158">
        <v>536</v>
      </c>
    </row>
    <row r="738" spans="1:2" ht="12.75">
      <c r="A738" s="68">
        <v>0.00215740740740756</v>
      </c>
      <c r="B738" s="158">
        <v>535</v>
      </c>
    </row>
    <row r="739" spans="1:2" ht="12.75">
      <c r="A739" s="68">
        <v>0.00215856481481497</v>
      </c>
      <c r="B739" s="158">
        <v>534</v>
      </c>
    </row>
    <row r="740" spans="1:2" ht="12.75">
      <c r="A740" s="68">
        <v>0.00215972222222238</v>
      </c>
      <c r="B740" s="158">
        <v>533</v>
      </c>
    </row>
    <row r="741" spans="1:2" ht="12.75">
      <c r="A741" s="68">
        <v>0.00216087962962979</v>
      </c>
      <c r="B741" s="158">
        <v>532</v>
      </c>
    </row>
    <row r="742" spans="1:2" ht="12.75">
      <c r="A742" s="68">
        <v>0.00216203703703719</v>
      </c>
      <c r="B742" s="158">
        <v>531</v>
      </c>
    </row>
    <row r="743" spans="1:2" ht="12.75">
      <c r="A743" s="68">
        <v>0.0021631944444446</v>
      </c>
      <c r="B743" s="158">
        <v>530</v>
      </c>
    </row>
    <row r="744" spans="1:2" ht="12.75">
      <c r="A744" s="68">
        <v>0.00216435185185201</v>
      </c>
      <c r="B744" s="158">
        <v>529</v>
      </c>
    </row>
    <row r="745" spans="1:2" ht="12.75">
      <c r="A745" s="68">
        <v>0.00216550925925941</v>
      </c>
      <c r="B745" s="158">
        <v>528</v>
      </c>
    </row>
    <row r="746" spans="1:2" ht="12.75">
      <c r="A746" s="68">
        <v>0.00216666666666682</v>
      </c>
      <c r="B746" s="158">
        <v>527</v>
      </c>
    </row>
    <row r="747" spans="1:2" ht="12.75">
      <c r="A747" s="68">
        <v>0.00216782407407423</v>
      </c>
      <c r="B747" s="158">
        <v>526</v>
      </c>
    </row>
    <row r="748" spans="1:2" ht="12.75">
      <c r="A748" s="68">
        <v>0.00216898148148164</v>
      </c>
      <c r="B748" s="158">
        <v>525</v>
      </c>
    </row>
    <row r="749" spans="1:2" ht="12.75">
      <c r="A749" s="68">
        <v>0.00217013888888905</v>
      </c>
      <c r="B749" s="158">
        <v>524</v>
      </c>
    </row>
    <row r="750" spans="1:2" ht="12.75">
      <c r="A750" s="68">
        <v>0.00217129629629645</v>
      </c>
      <c r="B750" s="158">
        <v>523</v>
      </c>
    </row>
    <row r="751" spans="1:2" ht="12.75">
      <c r="A751" s="68">
        <v>0.00217245370370386</v>
      </c>
      <c r="B751" s="158">
        <v>522</v>
      </c>
    </row>
    <row r="752" spans="1:2" ht="12.75">
      <c r="A752" s="68">
        <v>0.00217361111111127</v>
      </c>
      <c r="B752" s="158">
        <v>521</v>
      </c>
    </row>
    <row r="753" spans="1:2" ht="12.75">
      <c r="A753" s="68">
        <v>0.00217476851851868</v>
      </c>
      <c r="B753" s="158">
        <v>520</v>
      </c>
    </row>
    <row r="754" spans="1:2" ht="12.75">
      <c r="A754" s="68">
        <v>0.00217592592592608</v>
      </c>
      <c r="B754" s="158">
        <v>519</v>
      </c>
    </row>
    <row r="755" spans="1:2" ht="12.75">
      <c r="A755" s="68">
        <v>0.00217708333333349</v>
      </c>
      <c r="B755" s="158">
        <v>518</v>
      </c>
    </row>
    <row r="756" spans="1:2" ht="12.75">
      <c r="A756" s="68">
        <v>0.0021782407407409</v>
      </c>
      <c r="B756" s="158">
        <v>517</v>
      </c>
    </row>
    <row r="757" spans="1:2" ht="12.75">
      <c r="A757" s="68">
        <v>0.00217939814814831</v>
      </c>
      <c r="B757" s="158">
        <v>516</v>
      </c>
    </row>
    <row r="758" spans="1:2" ht="12.75">
      <c r="A758" s="68">
        <v>0.00218055555555571</v>
      </c>
      <c r="B758" s="158">
        <v>515</v>
      </c>
    </row>
    <row r="759" spans="1:2" ht="12.75">
      <c r="A759" s="68">
        <v>0.00218171296296312</v>
      </c>
      <c r="B759" s="158">
        <v>514</v>
      </c>
    </row>
    <row r="760" spans="1:2" ht="12.75">
      <c r="A760" s="68">
        <v>0.00218287037037053</v>
      </c>
      <c r="B760" s="158">
        <v>513</v>
      </c>
    </row>
    <row r="761" spans="1:2" ht="12.75">
      <c r="A761" s="68">
        <v>0.00218402777777794</v>
      </c>
      <c r="B761" s="158">
        <v>512</v>
      </c>
    </row>
    <row r="762" spans="1:2" ht="12.75">
      <c r="A762" s="68">
        <v>0.00218518518518534</v>
      </c>
      <c r="B762" s="158">
        <v>511</v>
      </c>
    </row>
    <row r="763" spans="1:2" ht="12.75">
      <c r="A763" s="68">
        <v>0.00218634259259275</v>
      </c>
      <c r="B763" s="158">
        <v>510</v>
      </c>
    </row>
    <row r="764" spans="1:2" ht="12.75">
      <c r="A764" s="68">
        <v>0.00218750000000016</v>
      </c>
      <c r="B764" s="158">
        <v>509</v>
      </c>
    </row>
    <row r="765" spans="1:2" ht="12.75">
      <c r="A765" s="68">
        <v>0.00218865740740757</v>
      </c>
      <c r="B765" s="158">
        <v>508</v>
      </c>
    </row>
    <row r="766" spans="1:2" ht="12.75">
      <c r="A766" s="68">
        <v>0.00218981481481498</v>
      </c>
      <c r="B766" s="158">
        <v>507</v>
      </c>
    </row>
    <row r="767" spans="1:2" ht="12.75">
      <c r="A767" s="68">
        <v>0.00219097222222238</v>
      </c>
      <c r="B767" s="158">
        <v>506</v>
      </c>
    </row>
    <row r="768" spans="1:2" ht="12.75">
      <c r="A768" s="68">
        <v>0.00219212962962979</v>
      </c>
      <c r="B768" s="158">
        <v>505</v>
      </c>
    </row>
    <row r="769" spans="1:2" ht="12.75">
      <c r="A769" s="68">
        <v>0.0021932870370372</v>
      </c>
      <c r="B769" s="158">
        <v>504</v>
      </c>
    </row>
    <row r="770" spans="1:2" ht="12.75">
      <c r="A770" s="68">
        <v>0.0021944444444446</v>
      </c>
      <c r="B770" s="158">
        <v>503</v>
      </c>
    </row>
    <row r="771" spans="1:2" ht="12.75">
      <c r="A771" s="68">
        <v>0.00219560185185201</v>
      </c>
      <c r="B771" s="158">
        <v>502</v>
      </c>
    </row>
    <row r="772" spans="1:2" ht="12.75">
      <c r="A772" s="68">
        <v>0.00219675925925942</v>
      </c>
      <c r="B772" s="158">
        <v>501</v>
      </c>
    </row>
    <row r="773" spans="1:2" ht="12.75">
      <c r="A773" s="68">
        <v>0.00219791666666683</v>
      </c>
      <c r="B773" s="158">
        <v>500</v>
      </c>
    </row>
    <row r="774" spans="1:2" ht="12.75">
      <c r="A774" s="68">
        <v>0.00219907407407424</v>
      </c>
      <c r="B774" s="158">
        <v>499</v>
      </c>
    </row>
    <row r="775" spans="1:2" ht="12.75">
      <c r="A775" s="68">
        <v>0.00220023148148164</v>
      </c>
      <c r="B775" s="158">
        <v>498</v>
      </c>
    </row>
    <row r="776" spans="1:2" ht="12.75">
      <c r="A776" s="68">
        <v>0.00220138888888905</v>
      </c>
      <c r="B776" s="158">
        <v>497</v>
      </c>
    </row>
    <row r="777" spans="1:2" ht="12.75">
      <c r="A777" s="68">
        <v>0.00220254629629646</v>
      </c>
      <c r="B777" s="158">
        <v>496</v>
      </c>
    </row>
    <row r="778" spans="1:2" ht="12.75">
      <c r="A778" s="68">
        <v>0.00220370370370387</v>
      </c>
      <c r="B778" s="158">
        <v>495</v>
      </c>
    </row>
    <row r="779" spans="1:2" ht="12.75">
      <c r="A779" s="68">
        <v>0.00220486111111127</v>
      </c>
      <c r="B779" s="158">
        <v>494</v>
      </c>
    </row>
    <row r="780" spans="1:2" ht="12.75">
      <c r="A780" s="68">
        <v>0.00220601851851868</v>
      </c>
      <c r="B780" s="158">
        <v>493</v>
      </c>
    </row>
    <row r="781" spans="1:2" ht="12.75">
      <c r="A781" s="68">
        <v>0.00220717592592609</v>
      </c>
      <c r="B781" s="158">
        <v>492</v>
      </c>
    </row>
    <row r="782" spans="1:2" ht="12.75">
      <c r="A782" s="68">
        <v>0.0022083333333335</v>
      </c>
      <c r="B782" s="158">
        <v>491</v>
      </c>
    </row>
    <row r="783" spans="1:2" ht="12.75">
      <c r="A783" s="68">
        <v>0.0022094907407409</v>
      </c>
      <c r="B783" s="158">
        <v>490</v>
      </c>
    </row>
    <row r="784" spans="1:2" ht="12.75">
      <c r="A784" s="68">
        <v>0.00221064814814831</v>
      </c>
      <c r="B784" s="158">
        <v>489</v>
      </c>
    </row>
    <row r="785" spans="1:2" ht="12.75">
      <c r="A785" s="68">
        <v>0.00221180555555572</v>
      </c>
      <c r="B785" s="158">
        <v>488</v>
      </c>
    </row>
    <row r="786" spans="1:2" ht="12.75">
      <c r="A786" s="68">
        <v>0.00221296296296313</v>
      </c>
      <c r="B786" s="158">
        <v>487</v>
      </c>
    </row>
    <row r="787" spans="1:2" ht="12.75">
      <c r="A787" s="68">
        <v>0.00221412037037053</v>
      </c>
      <c r="B787" s="158">
        <v>486</v>
      </c>
    </row>
    <row r="788" spans="1:2" ht="12.75">
      <c r="A788" s="68">
        <v>0.00221527777777794</v>
      </c>
      <c r="B788" s="158">
        <v>485</v>
      </c>
    </row>
    <row r="789" spans="1:2" ht="12.75">
      <c r="A789" s="68">
        <v>0.00221643518518535</v>
      </c>
      <c r="B789" s="158">
        <v>484</v>
      </c>
    </row>
    <row r="790" spans="1:2" ht="12.75">
      <c r="A790" s="68">
        <v>0.00221759259259276</v>
      </c>
      <c r="B790" s="158">
        <v>483</v>
      </c>
    </row>
    <row r="791" spans="1:2" ht="12.75">
      <c r="A791" s="68">
        <v>0.00221875000000017</v>
      </c>
      <c r="B791" s="158">
        <v>482</v>
      </c>
    </row>
    <row r="792" spans="1:2" ht="12.75">
      <c r="A792" s="68">
        <v>0.00221990740740757</v>
      </c>
      <c r="B792" s="158">
        <v>481</v>
      </c>
    </row>
    <row r="793" spans="1:2" ht="12.75">
      <c r="A793" s="68">
        <v>0.00222106481481498</v>
      </c>
      <c r="B793" s="158">
        <v>480</v>
      </c>
    </row>
    <row r="794" spans="1:2" ht="12.75">
      <c r="A794" s="68">
        <v>0.00222222222222239</v>
      </c>
      <c r="B794" s="158">
        <v>479</v>
      </c>
    </row>
    <row r="795" spans="1:2" ht="12.75">
      <c r="A795" s="68">
        <v>0.0022233796296298</v>
      </c>
      <c r="B795" s="158">
        <v>478</v>
      </c>
    </row>
    <row r="796" spans="1:2" ht="12.75">
      <c r="A796" s="68">
        <v>0.0022245370370372</v>
      </c>
      <c r="B796" s="158">
        <v>477</v>
      </c>
    </row>
    <row r="797" spans="1:2" ht="12.75">
      <c r="A797" s="68">
        <v>0.00222569444444461</v>
      </c>
      <c r="B797" s="158">
        <v>476</v>
      </c>
    </row>
    <row r="798" spans="1:2" ht="12.75">
      <c r="A798" s="68">
        <v>0.00222685185185202</v>
      </c>
      <c r="B798" s="158">
        <v>475</v>
      </c>
    </row>
    <row r="799" spans="1:2" ht="12.75">
      <c r="A799" s="68">
        <v>0.00222800925925943</v>
      </c>
      <c r="B799" s="158">
        <v>474</v>
      </c>
    </row>
    <row r="800" spans="1:2" ht="12.75">
      <c r="A800" s="68">
        <v>0.00222916666666683</v>
      </c>
      <c r="B800" s="158">
        <v>473</v>
      </c>
    </row>
    <row r="801" spans="1:2" ht="12.75">
      <c r="A801" s="68">
        <v>0.00223032407407424</v>
      </c>
      <c r="B801" s="158">
        <v>472</v>
      </c>
    </row>
    <row r="802" spans="1:2" ht="12.75">
      <c r="A802" s="68">
        <v>0.00223148148148165</v>
      </c>
      <c r="B802" s="158">
        <v>471</v>
      </c>
    </row>
    <row r="803" spans="1:2" ht="12.75">
      <c r="A803" s="68">
        <v>0.00223263888888906</v>
      </c>
      <c r="B803" s="158">
        <v>470</v>
      </c>
    </row>
    <row r="804" spans="1:2" ht="12.75">
      <c r="A804" s="68">
        <v>0.00223379629629646</v>
      </c>
      <c r="B804" s="158">
        <v>469</v>
      </c>
    </row>
    <row r="805" spans="1:2" ht="12.75">
      <c r="A805" s="68">
        <v>0.00223495370370387</v>
      </c>
      <c r="B805" s="158">
        <v>468</v>
      </c>
    </row>
    <row r="806" spans="1:2" ht="12.75">
      <c r="A806" s="68">
        <v>0.00223611111111128</v>
      </c>
      <c r="B806" s="158">
        <v>467</v>
      </c>
    </row>
    <row r="807" spans="1:2" ht="12.75">
      <c r="A807" s="68">
        <v>0.00223726851851869</v>
      </c>
      <c r="B807" s="158">
        <v>466</v>
      </c>
    </row>
    <row r="808" spans="1:2" ht="12.75">
      <c r="A808" s="68">
        <v>0.00223842592592609</v>
      </c>
      <c r="B808" s="158">
        <v>465</v>
      </c>
    </row>
    <row r="809" spans="1:2" ht="12.75">
      <c r="A809" s="68">
        <v>0.0022395833333335</v>
      </c>
      <c r="B809" s="158">
        <v>464</v>
      </c>
    </row>
    <row r="810" spans="1:2" ht="12.75">
      <c r="A810" s="68">
        <v>0.00224074074074091</v>
      </c>
      <c r="B810" s="158">
        <v>463</v>
      </c>
    </row>
    <row r="811" spans="1:2" ht="12.75">
      <c r="A811" s="68">
        <v>0.00224189814814832</v>
      </c>
      <c r="B811" s="158">
        <v>462</v>
      </c>
    </row>
    <row r="812" spans="1:2" ht="12.75">
      <c r="A812" s="68">
        <v>0.00224305555555572</v>
      </c>
      <c r="B812" s="158">
        <v>461</v>
      </c>
    </row>
    <row r="813" spans="1:2" ht="12.75">
      <c r="A813" s="68">
        <v>0.00224421296296313</v>
      </c>
      <c r="B813" s="158">
        <v>460</v>
      </c>
    </row>
    <row r="814" spans="1:2" ht="12.75">
      <c r="A814" s="68">
        <v>0.00224537037037054</v>
      </c>
      <c r="B814" s="158">
        <v>459</v>
      </c>
    </row>
    <row r="815" spans="1:2" ht="12.75">
      <c r="A815" s="68">
        <v>0.00224652777777795</v>
      </c>
      <c r="B815" s="158">
        <v>458</v>
      </c>
    </row>
    <row r="816" spans="1:2" ht="12.75">
      <c r="A816" s="68">
        <v>0.00224768518518536</v>
      </c>
      <c r="B816" s="158">
        <v>457</v>
      </c>
    </row>
    <row r="817" spans="1:2" ht="12.75">
      <c r="A817" s="68">
        <v>0.00224884259259276</v>
      </c>
      <c r="B817" s="158">
        <v>456</v>
      </c>
    </row>
    <row r="818" spans="1:2" ht="12.75">
      <c r="A818" s="68">
        <v>0.00225000000000017</v>
      </c>
      <c r="B818" s="158">
        <v>455</v>
      </c>
    </row>
    <row r="819" spans="1:2" ht="12.75">
      <c r="A819" s="68">
        <v>0.00225115740740758</v>
      </c>
      <c r="B819" s="158">
        <v>454</v>
      </c>
    </row>
    <row r="820" spans="1:2" ht="12.75">
      <c r="A820" s="68">
        <v>0.00225231481481499</v>
      </c>
      <c r="B820" s="158">
        <v>453</v>
      </c>
    </row>
    <row r="821" spans="1:2" ht="12.75">
      <c r="A821" s="68">
        <v>0.00225347222222239</v>
      </c>
      <c r="B821" s="158">
        <v>452</v>
      </c>
    </row>
    <row r="822" spans="1:2" ht="12.75">
      <c r="A822" s="68">
        <v>0.0022546296296298</v>
      </c>
      <c r="B822" s="158">
        <v>451</v>
      </c>
    </row>
    <row r="823" spans="1:2" ht="12.75">
      <c r="A823" s="68">
        <v>0.00225578703703721</v>
      </c>
      <c r="B823" s="158">
        <v>450</v>
      </c>
    </row>
    <row r="824" spans="1:2" ht="12.75">
      <c r="A824" s="68">
        <v>0.00225694444444462</v>
      </c>
      <c r="B824" s="158">
        <v>449</v>
      </c>
    </row>
    <row r="825" spans="1:2" ht="12.75">
      <c r="A825" s="68">
        <v>0.00225810185185202</v>
      </c>
      <c r="B825" s="158">
        <v>448</v>
      </c>
    </row>
    <row r="826" spans="1:2" ht="12.75">
      <c r="A826" s="68">
        <v>0.00225925925925943</v>
      </c>
      <c r="B826" s="158">
        <v>447</v>
      </c>
    </row>
    <row r="827" spans="1:2" ht="12.75">
      <c r="A827" s="68">
        <v>0.00226041666666684</v>
      </c>
      <c r="B827" s="158">
        <v>446</v>
      </c>
    </row>
    <row r="828" spans="1:2" ht="12.75">
      <c r="A828" s="68">
        <v>0.00226157407407425</v>
      </c>
      <c r="B828" s="158">
        <v>445</v>
      </c>
    </row>
    <row r="829" spans="1:2" ht="12.75">
      <c r="A829" s="68">
        <v>0.00226273148148165</v>
      </c>
      <c r="B829" s="158">
        <v>444</v>
      </c>
    </row>
    <row r="830" spans="1:2" ht="12.75">
      <c r="A830" s="68">
        <v>0.00226388888888906</v>
      </c>
      <c r="B830" s="158">
        <v>443</v>
      </c>
    </row>
    <row r="831" spans="1:2" ht="12.75">
      <c r="A831" s="68">
        <v>0.00226504629629647</v>
      </c>
      <c r="B831" s="158">
        <v>442</v>
      </c>
    </row>
    <row r="832" spans="1:2" ht="12.75">
      <c r="A832" s="68">
        <v>0.00226620370370388</v>
      </c>
      <c r="B832" s="158">
        <v>441</v>
      </c>
    </row>
    <row r="833" spans="1:2" ht="12.75">
      <c r="A833" s="68">
        <v>0.00226736111111128</v>
      </c>
      <c r="B833" s="158">
        <v>440</v>
      </c>
    </row>
    <row r="834" spans="1:2" ht="12.75">
      <c r="A834" s="68">
        <v>0.00226851851851869</v>
      </c>
      <c r="B834" s="158">
        <v>439</v>
      </c>
    </row>
    <row r="835" spans="1:2" ht="12.75">
      <c r="A835" s="68">
        <v>0.0022696759259261</v>
      </c>
      <c r="B835" s="158">
        <v>438</v>
      </c>
    </row>
    <row r="836" spans="1:2" ht="12.75">
      <c r="A836" s="68">
        <v>0.00227083333333351</v>
      </c>
      <c r="B836" s="158">
        <v>437</v>
      </c>
    </row>
    <row r="837" spans="1:2" ht="12.75">
      <c r="A837" s="68">
        <v>0.00227199074074092</v>
      </c>
      <c r="B837" s="158">
        <v>436</v>
      </c>
    </row>
    <row r="838" spans="1:2" ht="12.75">
      <c r="A838" s="68">
        <v>0.00227314814814832</v>
      </c>
      <c r="B838" s="158">
        <v>435</v>
      </c>
    </row>
    <row r="839" spans="1:2" ht="12.75">
      <c r="A839" s="68">
        <v>0.00227430555555573</v>
      </c>
      <c r="B839" s="158">
        <v>434</v>
      </c>
    </row>
    <row r="840" spans="1:2" ht="12.75">
      <c r="A840" s="68">
        <v>0.00227546296296314</v>
      </c>
      <c r="B840" s="158">
        <v>433</v>
      </c>
    </row>
    <row r="841" spans="1:2" ht="12.75">
      <c r="A841" s="68">
        <v>0.00227662037037055</v>
      </c>
      <c r="B841" s="158">
        <v>432</v>
      </c>
    </row>
    <row r="842" spans="1:2" ht="12.75">
      <c r="A842" s="68">
        <v>0.00227777777777795</v>
      </c>
      <c r="B842" s="158">
        <v>431</v>
      </c>
    </row>
    <row r="843" spans="1:2" ht="12.75">
      <c r="A843" s="68">
        <v>0.00227893518518536</v>
      </c>
      <c r="B843" s="158">
        <v>430</v>
      </c>
    </row>
    <row r="844" spans="1:2" ht="12.75">
      <c r="A844" s="68">
        <v>0.00228009259259277</v>
      </c>
      <c r="B844" s="158">
        <v>429</v>
      </c>
    </row>
    <row r="845" spans="1:2" ht="12.75">
      <c r="A845" s="68">
        <v>0.00228125000000018</v>
      </c>
      <c r="B845" s="158">
        <v>428</v>
      </c>
    </row>
    <row r="846" spans="1:2" ht="12.75">
      <c r="A846" s="68">
        <v>0.00228240740740758</v>
      </c>
      <c r="B846" s="158">
        <v>427</v>
      </c>
    </row>
    <row r="847" spans="1:2" ht="12.75">
      <c r="A847" s="68">
        <v>0.00228356481481499</v>
      </c>
      <c r="B847" s="158">
        <v>426</v>
      </c>
    </row>
    <row r="848" spans="1:2" ht="12.75">
      <c r="A848" s="68">
        <v>0.0022847222222224</v>
      </c>
      <c r="B848" s="158">
        <v>425</v>
      </c>
    </row>
    <row r="849" spans="1:2" ht="12.75">
      <c r="A849" s="68">
        <v>0.00228587962962981</v>
      </c>
      <c r="B849" s="158">
        <v>424</v>
      </c>
    </row>
    <row r="850" spans="1:2" ht="12.75">
      <c r="A850" s="68">
        <v>0.00228703703703721</v>
      </c>
      <c r="B850" s="158">
        <v>423</v>
      </c>
    </row>
    <row r="851" spans="1:2" ht="12.75">
      <c r="A851" s="68">
        <v>0.00228819444444462</v>
      </c>
      <c r="B851" s="158">
        <v>422</v>
      </c>
    </row>
    <row r="852" spans="1:2" ht="12.75">
      <c r="A852" s="68">
        <v>0.00228935185185203</v>
      </c>
      <c r="B852" s="158">
        <v>421</v>
      </c>
    </row>
    <row r="853" spans="1:2" ht="12.75">
      <c r="A853" s="68">
        <v>0.00229050925925944</v>
      </c>
      <c r="B853" s="158">
        <v>420</v>
      </c>
    </row>
    <row r="854" spans="1:2" ht="12.75">
      <c r="A854" s="68">
        <v>0.00229166666666684</v>
      </c>
      <c r="B854" s="158">
        <v>419</v>
      </c>
    </row>
    <row r="855" spans="1:2" ht="12.75">
      <c r="A855" s="68">
        <v>0.00229282407407425</v>
      </c>
      <c r="B855" s="158">
        <v>418</v>
      </c>
    </row>
    <row r="856" spans="1:2" ht="12.75">
      <c r="A856" s="68">
        <v>0.00229398148148166</v>
      </c>
      <c r="B856" s="158">
        <v>417</v>
      </c>
    </row>
    <row r="857" spans="1:2" ht="12.75">
      <c r="A857" s="68">
        <v>0.00229513888888907</v>
      </c>
      <c r="B857" s="158">
        <v>416</v>
      </c>
    </row>
    <row r="858" spans="1:2" ht="12.75">
      <c r="A858" s="68">
        <v>0.00229629629629648</v>
      </c>
      <c r="B858" s="158">
        <v>415</v>
      </c>
    </row>
    <row r="859" spans="1:2" ht="12.75">
      <c r="A859" s="68">
        <v>0.00229745370370388</v>
      </c>
      <c r="B859" s="158">
        <v>414</v>
      </c>
    </row>
    <row r="860" spans="1:2" ht="12.75">
      <c r="A860" s="68">
        <v>0.00229861111111129</v>
      </c>
      <c r="B860" s="158">
        <v>413</v>
      </c>
    </row>
    <row r="861" spans="1:2" ht="12.75">
      <c r="A861" s="68">
        <v>0.0022997685185187</v>
      </c>
      <c r="B861" s="158">
        <v>412</v>
      </c>
    </row>
    <row r="862" spans="1:2" ht="12.75">
      <c r="A862" s="68">
        <v>0.00230092592592611</v>
      </c>
      <c r="B862" s="158">
        <v>411</v>
      </c>
    </row>
    <row r="863" spans="1:2" ht="12.75">
      <c r="A863" s="68">
        <v>0.00230208333333351</v>
      </c>
      <c r="B863" s="158">
        <v>410</v>
      </c>
    </row>
    <row r="864" spans="1:2" ht="12.75">
      <c r="A864" s="68">
        <v>0.00230324074074092</v>
      </c>
      <c r="B864" s="158">
        <v>409</v>
      </c>
    </row>
    <row r="865" spans="1:2" ht="12.75">
      <c r="A865" s="68">
        <v>0.00230439814814833</v>
      </c>
      <c r="B865" s="158">
        <v>408</v>
      </c>
    </row>
    <row r="866" spans="1:2" ht="12.75">
      <c r="A866" s="68">
        <v>0.00230555555555574</v>
      </c>
      <c r="B866" s="158">
        <v>407</v>
      </c>
    </row>
    <row r="867" spans="1:2" ht="12.75">
      <c r="A867" s="68">
        <v>0.00230671296296314</v>
      </c>
      <c r="B867" s="158">
        <v>406</v>
      </c>
    </row>
    <row r="868" spans="1:2" ht="12.75">
      <c r="A868" s="68">
        <v>0.00230787037037055</v>
      </c>
      <c r="B868" s="158">
        <v>405</v>
      </c>
    </row>
    <row r="869" spans="1:2" ht="12.75">
      <c r="A869" s="68">
        <v>0.00230902777777796</v>
      </c>
      <c r="B869" s="158">
        <v>404</v>
      </c>
    </row>
    <row r="870" spans="1:2" ht="12.75">
      <c r="A870" s="68">
        <v>0.00231018518518536</v>
      </c>
      <c r="B870" s="158">
        <v>403</v>
      </c>
    </row>
    <row r="871" spans="1:2" ht="12.75">
      <c r="A871" s="68">
        <v>0.00231134259259277</v>
      </c>
      <c r="B871" s="158">
        <v>402</v>
      </c>
    </row>
    <row r="872" spans="1:2" ht="12.75">
      <c r="A872" s="68">
        <v>0.00231250000000018</v>
      </c>
      <c r="B872" s="158">
        <v>401</v>
      </c>
    </row>
    <row r="873" spans="1:2" ht="12.75">
      <c r="A873" s="68">
        <v>0.00231365740740759</v>
      </c>
      <c r="B873" s="158">
        <v>400</v>
      </c>
    </row>
    <row r="874" spans="1:2" ht="12.75">
      <c r="A874" s="68">
        <v>0.00231481481481499</v>
      </c>
      <c r="B874" s="158">
        <v>399</v>
      </c>
    </row>
    <row r="875" spans="1:2" ht="12.75">
      <c r="A875" s="68">
        <v>0.0023159722222224</v>
      </c>
      <c r="B875" s="158">
        <v>398</v>
      </c>
    </row>
    <row r="876" spans="1:2" ht="12.75">
      <c r="A876" s="68">
        <v>0.00231712962962981</v>
      </c>
      <c r="B876" s="158">
        <v>397</v>
      </c>
    </row>
    <row r="877" spans="1:2" ht="12.75">
      <c r="A877" s="68">
        <v>0.00231828703703722</v>
      </c>
      <c r="B877" s="158">
        <v>396</v>
      </c>
    </row>
    <row r="878" spans="1:2" ht="12.75">
      <c r="A878" s="68">
        <v>0.00231944444444463</v>
      </c>
      <c r="B878" s="158">
        <v>395</v>
      </c>
    </row>
    <row r="879" spans="1:2" ht="12.75">
      <c r="A879" s="68">
        <v>0.00232060185185203</v>
      </c>
      <c r="B879" s="158">
        <v>394</v>
      </c>
    </row>
    <row r="880" spans="1:2" ht="12.75">
      <c r="A880" s="68">
        <v>0.00232175925925944</v>
      </c>
      <c r="B880" s="158">
        <v>393</v>
      </c>
    </row>
    <row r="881" spans="1:2" ht="12.75">
      <c r="A881" s="68">
        <v>0.00232291666666685</v>
      </c>
      <c r="B881" s="158">
        <v>392</v>
      </c>
    </row>
    <row r="882" spans="1:2" ht="12.75">
      <c r="A882" s="68">
        <v>0.00232407407407426</v>
      </c>
      <c r="B882" s="158">
        <v>391</v>
      </c>
    </row>
    <row r="883" spans="1:2" ht="12.75">
      <c r="A883" s="68">
        <v>0.00232523148148166</v>
      </c>
      <c r="B883" s="158">
        <v>390</v>
      </c>
    </row>
    <row r="884" spans="1:2" ht="12.75">
      <c r="A884" s="68">
        <v>0.00232638888888907</v>
      </c>
      <c r="B884" s="158">
        <v>389</v>
      </c>
    </row>
    <row r="885" spans="1:2" ht="12.75">
      <c r="A885" s="68">
        <v>0.00232754629629648</v>
      </c>
      <c r="B885" s="158">
        <v>388</v>
      </c>
    </row>
    <row r="886" spans="1:2" ht="12.75">
      <c r="A886" s="68">
        <v>0.00232870370370389</v>
      </c>
      <c r="B886" s="158">
        <v>387</v>
      </c>
    </row>
    <row r="887" spans="1:2" ht="12.75">
      <c r="A887" s="68">
        <v>0.00232986111111129</v>
      </c>
      <c r="B887" s="158">
        <v>386</v>
      </c>
    </row>
    <row r="888" spans="1:2" ht="12.75">
      <c r="A888" s="68">
        <v>0.0023310185185187</v>
      </c>
      <c r="B888" s="158">
        <v>385</v>
      </c>
    </row>
    <row r="889" spans="1:2" ht="12.75">
      <c r="A889" s="68">
        <v>0.00233217592592611</v>
      </c>
      <c r="B889" s="158">
        <v>384</v>
      </c>
    </row>
    <row r="890" spans="1:2" ht="12.75">
      <c r="A890" s="68">
        <v>0.00233333333333352</v>
      </c>
      <c r="B890" s="158">
        <v>383</v>
      </c>
    </row>
    <row r="891" spans="1:2" ht="12.75">
      <c r="A891" s="68">
        <v>0.00233449074074092</v>
      </c>
      <c r="B891" s="158">
        <v>382</v>
      </c>
    </row>
    <row r="892" spans="1:2" ht="12.75">
      <c r="A892" s="68">
        <v>0.00233564814814833</v>
      </c>
      <c r="B892" s="158">
        <v>381</v>
      </c>
    </row>
    <row r="893" spans="1:2" ht="12.75">
      <c r="A893" s="68">
        <v>0.00233680555555574</v>
      </c>
      <c r="B893" s="158">
        <v>380</v>
      </c>
    </row>
    <row r="894" spans="1:2" ht="12.75">
      <c r="A894" s="68">
        <v>0.00233796296296315</v>
      </c>
      <c r="B894" s="158">
        <v>379</v>
      </c>
    </row>
    <row r="895" spans="1:2" ht="12.75">
      <c r="A895" s="68">
        <v>0.00233912037037055</v>
      </c>
      <c r="B895" s="158">
        <v>378</v>
      </c>
    </row>
    <row r="896" spans="1:2" ht="12.75">
      <c r="A896" s="68">
        <v>0.00234027777777796</v>
      </c>
      <c r="B896" s="158">
        <v>377</v>
      </c>
    </row>
    <row r="897" spans="1:2" ht="12.75">
      <c r="A897" s="68">
        <v>0.00234143518518537</v>
      </c>
      <c r="B897" s="158">
        <v>376</v>
      </c>
    </row>
    <row r="898" spans="1:2" ht="12.75">
      <c r="A898" s="68">
        <v>0.00234259259259278</v>
      </c>
      <c r="B898" s="158">
        <v>375</v>
      </c>
    </row>
    <row r="899" spans="1:2" ht="12.75">
      <c r="A899" s="68">
        <v>0.00234375000000019</v>
      </c>
      <c r="B899" s="158">
        <v>374</v>
      </c>
    </row>
    <row r="900" spans="1:2" ht="12.75">
      <c r="A900" s="68">
        <v>0.00234490740740759</v>
      </c>
      <c r="B900" s="158">
        <v>373</v>
      </c>
    </row>
    <row r="901" spans="1:2" ht="12.75">
      <c r="A901" s="68">
        <v>0.002346064814815</v>
      </c>
      <c r="B901" s="158">
        <v>372</v>
      </c>
    </row>
    <row r="902" spans="1:2" ht="12.75">
      <c r="A902" s="68">
        <v>0.00234722222222241</v>
      </c>
      <c r="B902" s="158">
        <v>371</v>
      </c>
    </row>
    <row r="903" spans="1:2" ht="12.75">
      <c r="A903" s="68">
        <v>0.00234837962962982</v>
      </c>
      <c r="B903" s="158">
        <v>370</v>
      </c>
    </row>
    <row r="904" spans="1:2" ht="12.75">
      <c r="A904" s="68">
        <v>0.00234953703703722</v>
      </c>
      <c r="B904" s="158">
        <v>369</v>
      </c>
    </row>
    <row r="905" spans="1:2" ht="12.75">
      <c r="A905" s="68">
        <v>0.00235069444444463</v>
      </c>
      <c r="B905" s="158">
        <v>368</v>
      </c>
    </row>
    <row r="906" spans="1:2" ht="12.75">
      <c r="A906" s="68">
        <v>0.00235185185185204</v>
      </c>
      <c r="B906" s="158">
        <v>367</v>
      </c>
    </row>
    <row r="907" spans="1:2" ht="12.75">
      <c r="A907" s="68">
        <v>0.00235300925925945</v>
      </c>
      <c r="B907" s="158">
        <v>366</v>
      </c>
    </row>
    <row r="908" spans="1:2" ht="12.75">
      <c r="A908" s="68">
        <v>0.00235416666666685</v>
      </c>
      <c r="B908" s="158">
        <v>365</v>
      </c>
    </row>
    <row r="909" spans="1:2" ht="12.75">
      <c r="A909" s="68">
        <v>0.00235532407407426</v>
      </c>
      <c r="B909" s="158">
        <v>364</v>
      </c>
    </row>
    <row r="910" spans="1:2" ht="12.75">
      <c r="A910" s="68">
        <v>0.00235648148148167</v>
      </c>
      <c r="B910" s="158">
        <v>363</v>
      </c>
    </row>
    <row r="911" spans="1:2" ht="12.75">
      <c r="A911" s="68">
        <v>0.00235763888888908</v>
      </c>
      <c r="B911" s="158">
        <v>362</v>
      </c>
    </row>
    <row r="912" spans="1:2" ht="12.75">
      <c r="A912" s="68">
        <v>0.00235879629629648</v>
      </c>
      <c r="B912" s="158">
        <v>361</v>
      </c>
    </row>
    <row r="913" spans="1:2" ht="12.75">
      <c r="A913" s="68">
        <v>0.00235995370370389</v>
      </c>
      <c r="B913" s="158">
        <v>360</v>
      </c>
    </row>
    <row r="914" spans="1:2" ht="12.75">
      <c r="A914" s="68">
        <v>0.0023611111111113</v>
      </c>
      <c r="B914" s="158">
        <v>359</v>
      </c>
    </row>
    <row r="915" spans="1:2" ht="12.75">
      <c r="A915" s="68">
        <v>0.00236226851851871</v>
      </c>
      <c r="B915" s="158">
        <v>358</v>
      </c>
    </row>
    <row r="916" spans="1:2" ht="12.75">
      <c r="A916" s="68">
        <v>0.00236342592592611</v>
      </c>
      <c r="B916" s="158">
        <v>357</v>
      </c>
    </row>
    <row r="917" spans="1:2" ht="12.75">
      <c r="A917" s="68">
        <v>0.00236458333333352</v>
      </c>
      <c r="B917" s="158">
        <v>356</v>
      </c>
    </row>
    <row r="918" spans="1:2" ht="12.75">
      <c r="A918" s="68">
        <v>0.00236574074074093</v>
      </c>
      <c r="B918" s="158">
        <v>355</v>
      </c>
    </row>
    <row r="919" spans="1:2" ht="12.75">
      <c r="A919" s="68">
        <v>0.00236689814814834</v>
      </c>
      <c r="B919" s="158">
        <v>354</v>
      </c>
    </row>
    <row r="920" spans="1:2" ht="12.75">
      <c r="A920" s="68">
        <v>0.00236805555555575</v>
      </c>
      <c r="B920" s="158">
        <v>353</v>
      </c>
    </row>
    <row r="921" spans="1:2" ht="12.75">
      <c r="A921" s="68">
        <v>0.00236921296296315</v>
      </c>
      <c r="B921" s="158">
        <v>352</v>
      </c>
    </row>
    <row r="922" spans="1:2" ht="12.75">
      <c r="A922" s="68">
        <v>0.00237037037037056</v>
      </c>
      <c r="B922" s="158">
        <v>351</v>
      </c>
    </row>
    <row r="923" spans="1:2" ht="12.75">
      <c r="A923" s="68">
        <v>0.00237152777777797</v>
      </c>
      <c r="B923" s="158">
        <v>350</v>
      </c>
    </row>
    <row r="924" spans="1:2" ht="12.75">
      <c r="A924" s="68">
        <v>0.00237268518518538</v>
      </c>
      <c r="B924" s="158">
        <v>349</v>
      </c>
    </row>
    <row r="925" spans="1:2" ht="12.75">
      <c r="A925" s="68">
        <v>0.00237384259259278</v>
      </c>
      <c r="B925" s="158">
        <v>348</v>
      </c>
    </row>
    <row r="926" spans="1:2" ht="12.75">
      <c r="A926" s="68">
        <v>0.00237500000000019</v>
      </c>
      <c r="B926" s="158">
        <v>347</v>
      </c>
    </row>
    <row r="927" spans="1:2" ht="12.75">
      <c r="A927" s="68">
        <v>0.0023761574074076</v>
      </c>
      <c r="B927" s="158">
        <v>346</v>
      </c>
    </row>
    <row r="928" spans="1:2" ht="12.75">
      <c r="A928" s="68">
        <v>0.00237731481481501</v>
      </c>
      <c r="B928" s="158">
        <v>345</v>
      </c>
    </row>
    <row r="929" spans="1:2" ht="12.75">
      <c r="A929" s="68">
        <v>0.00237847222222241</v>
      </c>
      <c r="B929" s="158">
        <v>344</v>
      </c>
    </row>
    <row r="930" spans="1:2" ht="12.75">
      <c r="A930" s="68">
        <v>0.00237962962962982</v>
      </c>
      <c r="B930" s="158">
        <v>343</v>
      </c>
    </row>
    <row r="931" spans="1:2" ht="12.75">
      <c r="A931" s="68">
        <v>0.00238078703703723</v>
      </c>
      <c r="B931" s="158">
        <v>342</v>
      </c>
    </row>
    <row r="932" spans="1:2" ht="12.75">
      <c r="A932" s="68">
        <v>0.00238194444444464</v>
      </c>
      <c r="B932" s="158">
        <v>341</v>
      </c>
    </row>
    <row r="933" spans="1:2" ht="12.75">
      <c r="A933" s="68">
        <v>0.00238310185185204</v>
      </c>
      <c r="B933" s="158">
        <v>340</v>
      </c>
    </row>
    <row r="934" spans="1:2" ht="12.75">
      <c r="A934" s="68">
        <v>0.00238425925925945</v>
      </c>
      <c r="B934" s="158">
        <v>339</v>
      </c>
    </row>
    <row r="935" spans="1:2" ht="12.75">
      <c r="A935" s="68">
        <v>0.00238541666666686</v>
      </c>
      <c r="B935" s="158">
        <v>338</v>
      </c>
    </row>
    <row r="936" spans="1:2" ht="12.75">
      <c r="A936" s="68">
        <v>0.00238657407407427</v>
      </c>
      <c r="B936" s="158">
        <v>337</v>
      </c>
    </row>
    <row r="937" spans="1:2" ht="12.75">
      <c r="A937" s="68">
        <v>0.00238773148148167</v>
      </c>
      <c r="B937" s="158">
        <v>336</v>
      </c>
    </row>
    <row r="938" spans="1:2" ht="12.75">
      <c r="A938" s="68">
        <v>0.00238888888888908</v>
      </c>
      <c r="B938" s="158">
        <v>335</v>
      </c>
    </row>
    <row r="939" spans="1:2" ht="12.75">
      <c r="A939" s="68">
        <v>0.00239004629629649</v>
      </c>
      <c r="B939" s="158">
        <v>334</v>
      </c>
    </row>
    <row r="940" spans="1:2" ht="12.75">
      <c r="A940" s="68">
        <v>0.0023912037037039</v>
      </c>
      <c r="B940" s="158">
        <v>333</v>
      </c>
    </row>
    <row r="941" spans="1:2" ht="12.75">
      <c r="A941" s="68">
        <v>0.0023923611111113</v>
      </c>
      <c r="B941" s="158">
        <v>332</v>
      </c>
    </row>
    <row r="942" spans="1:2" ht="12.75">
      <c r="A942" s="68">
        <v>0.00239351851851871</v>
      </c>
      <c r="B942" s="158">
        <v>331</v>
      </c>
    </row>
    <row r="943" spans="1:2" ht="12.75">
      <c r="A943" s="68">
        <v>0.00239467592592612</v>
      </c>
      <c r="B943" s="158">
        <v>330</v>
      </c>
    </row>
    <row r="944" spans="1:2" ht="12.75">
      <c r="A944" s="68">
        <v>0.00239583333333353</v>
      </c>
      <c r="B944" s="158">
        <v>329</v>
      </c>
    </row>
    <row r="945" spans="1:2" ht="12.75">
      <c r="A945" s="68">
        <v>0.00239699074074094</v>
      </c>
      <c r="B945" s="158">
        <v>328</v>
      </c>
    </row>
    <row r="946" spans="1:2" ht="12.75">
      <c r="A946" s="68">
        <v>0.00239814814814834</v>
      </c>
      <c r="B946" s="158">
        <v>327</v>
      </c>
    </row>
    <row r="947" spans="1:2" ht="12.75">
      <c r="A947" s="68">
        <v>0.00239930555555575</v>
      </c>
      <c r="B947" s="158">
        <v>326</v>
      </c>
    </row>
    <row r="948" spans="1:2" ht="12.75">
      <c r="A948" s="68">
        <v>0.00240046296296316</v>
      </c>
      <c r="B948" s="158">
        <v>325</v>
      </c>
    </row>
    <row r="949" spans="1:2" ht="12.75">
      <c r="A949" s="68">
        <v>0.00240162037037057</v>
      </c>
      <c r="B949" s="158">
        <v>324</v>
      </c>
    </row>
    <row r="950" spans="1:2" ht="12.75">
      <c r="A950" s="68">
        <v>0.00240277777777797</v>
      </c>
      <c r="B950" s="158">
        <v>323</v>
      </c>
    </row>
    <row r="951" spans="1:2" ht="12.75">
      <c r="A951" s="68">
        <v>0.00240393518518538</v>
      </c>
      <c r="B951" s="158">
        <v>322</v>
      </c>
    </row>
    <row r="952" spans="1:2" ht="12.75">
      <c r="A952" s="68">
        <v>0.00240509259259279</v>
      </c>
      <c r="B952" s="158">
        <v>321</v>
      </c>
    </row>
    <row r="953" spans="1:2" ht="12.75">
      <c r="A953" s="68">
        <v>0.0024062500000002</v>
      </c>
      <c r="B953" s="158">
        <v>320</v>
      </c>
    </row>
    <row r="954" spans="1:2" ht="12.75">
      <c r="A954" s="68">
        <v>0.0024074074074076</v>
      </c>
      <c r="B954" s="158">
        <v>319</v>
      </c>
    </row>
    <row r="955" spans="1:2" ht="12.75">
      <c r="A955" s="68">
        <v>0.00240856481481501</v>
      </c>
      <c r="B955" s="158">
        <v>318</v>
      </c>
    </row>
    <row r="956" spans="1:2" ht="12.75">
      <c r="A956" s="68">
        <v>0.00240972222222242</v>
      </c>
      <c r="B956" s="158">
        <v>317</v>
      </c>
    </row>
    <row r="957" spans="1:2" ht="12.75">
      <c r="A957" s="68">
        <v>0.00241087962962983</v>
      </c>
      <c r="B957" s="158">
        <v>316</v>
      </c>
    </row>
    <row r="958" spans="1:2" ht="12.75">
      <c r="A958" s="68">
        <v>0.00241203703703723</v>
      </c>
      <c r="B958" s="158">
        <v>315</v>
      </c>
    </row>
    <row r="959" spans="1:2" ht="12.75">
      <c r="A959" s="68">
        <v>0.00241319444444464</v>
      </c>
      <c r="B959" s="158">
        <v>314</v>
      </c>
    </row>
    <row r="960" spans="1:2" ht="12.75">
      <c r="A960" s="68">
        <v>0.00241435185185205</v>
      </c>
      <c r="B960" s="158">
        <v>313</v>
      </c>
    </row>
    <row r="961" spans="1:2" ht="12.75">
      <c r="A961" s="68">
        <v>0.00241550925925946</v>
      </c>
      <c r="B961" s="158">
        <v>312</v>
      </c>
    </row>
    <row r="962" spans="1:2" ht="12.75">
      <c r="A962" s="68">
        <v>0.00241666666666686</v>
      </c>
      <c r="B962" s="158">
        <v>311</v>
      </c>
    </row>
    <row r="963" spans="1:2" ht="12.75">
      <c r="A963" s="68">
        <v>0.00241782407407427</v>
      </c>
      <c r="B963" s="158">
        <v>310</v>
      </c>
    </row>
    <row r="964" spans="1:2" ht="12.75">
      <c r="A964" s="68">
        <v>0.00241898148148168</v>
      </c>
      <c r="B964" s="158">
        <v>309</v>
      </c>
    </row>
    <row r="965" spans="1:2" ht="12.75">
      <c r="A965" s="68">
        <v>0.00242013888888909</v>
      </c>
      <c r="B965" s="158">
        <v>308</v>
      </c>
    </row>
    <row r="966" spans="1:2" ht="12.75">
      <c r="A966" s="68">
        <v>0.0024212962962965</v>
      </c>
      <c r="B966" s="158">
        <v>307</v>
      </c>
    </row>
    <row r="967" spans="1:2" ht="12.75">
      <c r="A967" s="68">
        <v>0.0024224537037039</v>
      </c>
      <c r="B967" s="158">
        <v>306</v>
      </c>
    </row>
    <row r="968" spans="1:2" ht="12.75">
      <c r="A968" s="68">
        <v>0.00242361111111131</v>
      </c>
      <c r="B968" s="158">
        <v>305</v>
      </c>
    </row>
    <row r="969" spans="1:2" ht="12.75">
      <c r="A969" s="68">
        <v>0.00242476851851872</v>
      </c>
      <c r="B969" s="158">
        <v>304</v>
      </c>
    </row>
    <row r="970" spans="1:2" ht="12.75">
      <c r="A970" s="68">
        <v>0.00242592592592613</v>
      </c>
      <c r="B970" s="158">
        <v>303</v>
      </c>
    </row>
    <row r="971" spans="1:2" ht="12.75">
      <c r="A971" s="68">
        <v>0.00242708333333353</v>
      </c>
      <c r="B971" s="158">
        <v>302</v>
      </c>
    </row>
    <row r="972" spans="1:2" ht="12.75">
      <c r="A972" s="68">
        <v>0.00242824074074094</v>
      </c>
      <c r="B972" s="158">
        <v>301</v>
      </c>
    </row>
    <row r="973" spans="1:2" ht="12.75">
      <c r="A973" s="68">
        <v>0.00242939814814835</v>
      </c>
      <c r="B973" s="158">
        <v>300</v>
      </c>
    </row>
    <row r="974" spans="1:2" ht="12.75">
      <c r="A974" s="68">
        <v>0.00243055555555576</v>
      </c>
      <c r="B974" s="158">
        <v>299</v>
      </c>
    </row>
    <row r="975" spans="1:2" ht="12.75">
      <c r="A975" s="68">
        <v>0.00243171296296316</v>
      </c>
      <c r="B975" s="158">
        <v>298</v>
      </c>
    </row>
    <row r="976" spans="1:2" ht="12.75">
      <c r="A976" s="68">
        <v>0.00243287037037057</v>
      </c>
      <c r="B976" s="158">
        <v>297</v>
      </c>
    </row>
    <row r="977" spans="1:2" ht="12.75">
      <c r="A977" s="68">
        <v>0.00243402777777798</v>
      </c>
      <c r="B977" s="158">
        <v>296</v>
      </c>
    </row>
    <row r="978" spans="1:2" ht="12.75">
      <c r="A978" s="68">
        <v>0.00243518518518539</v>
      </c>
      <c r="B978" s="158">
        <v>295</v>
      </c>
    </row>
    <row r="979" spans="1:2" ht="12.75">
      <c r="A979" s="68">
        <v>0.00243634259259279</v>
      </c>
      <c r="B979" s="158">
        <v>294</v>
      </c>
    </row>
    <row r="980" spans="1:2" ht="12.75">
      <c r="A980" s="68">
        <v>0.0024375000000002</v>
      </c>
      <c r="B980" s="158">
        <v>293</v>
      </c>
    </row>
    <row r="981" spans="1:2" ht="12.75">
      <c r="A981" s="68">
        <v>0.00243865740740761</v>
      </c>
      <c r="B981" s="158">
        <v>292</v>
      </c>
    </row>
    <row r="982" spans="1:2" ht="12.75">
      <c r="A982" s="68">
        <v>0.00243981481481502</v>
      </c>
      <c r="B982" s="158">
        <v>291</v>
      </c>
    </row>
    <row r="983" spans="1:2" ht="12.75">
      <c r="A983" s="68">
        <v>0.00244097222222242</v>
      </c>
      <c r="B983" s="158">
        <v>290</v>
      </c>
    </row>
    <row r="984" spans="1:2" ht="12.75">
      <c r="A984" s="68">
        <v>0.00244212962962983</v>
      </c>
      <c r="B984" s="158">
        <v>289</v>
      </c>
    </row>
    <row r="985" spans="1:2" ht="12.75">
      <c r="A985" s="68">
        <v>0.00244328703703724</v>
      </c>
      <c r="B985" s="158">
        <v>288</v>
      </c>
    </row>
    <row r="986" spans="1:2" ht="12.75">
      <c r="A986" s="68">
        <v>0.00244444444444465</v>
      </c>
      <c r="B986" s="158">
        <v>287</v>
      </c>
    </row>
    <row r="987" spans="1:2" ht="12.75">
      <c r="A987" s="68">
        <v>0.00244560185185206</v>
      </c>
      <c r="B987" s="158">
        <v>286</v>
      </c>
    </row>
    <row r="988" spans="1:2" ht="12.75">
      <c r="A988" s="68">
        <v>0.00244675925925946</v>
      </c>
      <c r="B988" s="158">
        <v>285</v>
      </c>
    </row>
    <row r="989" spans="1:2" ht="12.75">
      <c r="A989" s="68">
        <v>0.00244791666666687</v>
      </c>
      <c r="B989" s="158">
        <v>284</v>
      </c>
    </row>
    <row r="990" spans="1:2" ht="12.75">
      <c r="A990" s="68">
        <v>0.00244907407407428</v>
      </c>
      <c r="B990" s="158">
        <v>283</v>
      </c>
    </row>
    <row r="991" spans="1:2" ht="12.75">
      <c r="A991" s="68">
        <v>0.00245023148148169</v>
      </c>
      <c r="B991" s="158">
        <v>282</v>
      </c>
    </row>
    <row r="992" spans="1:2" ht="12.75">
      <c r="A992" s="68">
        <v>0.00245138888888909</v>
      </c>
      <c r="B992" s="158">
        <v>281</v>
      </c>
    </row>
    <row r="993" spans="1:2" ht="12.75">
      <c r="A993" s="68">
        <v>0.0024525462962965</v>
      </c>
      <c r="B993" s="158">
        <v>280</v>
      </c>
    </row>
    <row r="994" spans="1:2" ht="12.75">
      <c r="A994" s="68">
        <v>0.00245370370370391</v>
      </c>
      <c r="B994" s="158">
        <v>279</v>
      </c>
    </row>
    <row r="995" spans="1:2" ht="12.75">
      <c r="A995" s="68">
        <v>0.00245486111111132</v>
      </c>
      <c r="B995" s="158">
        <v>278</v>
      </c>
    </row>
    <row r="996" spans="1:2" ht="12.75">
      <c r="A996" s="68">
        <v>0.00245601851851872</v>
      </c>
      <c r="B996" s="158">
        <v>277</v>
      </c>
    </row>
    <row r="997" spans="1:2" ht="12.75">
      <c r="A997" s="68">
        <v>0.00245717592592613</v>
      </c>
      <c r="B997" s="158">
        <v>276</v>
      </c>
    </row>
    <row r="998" spans="1:2" ht="12.75">
      <c r="A998" s="68">
        <v>0.00245833333333354</v>
      </c>
      <c r="B998" s="158">
        <v>275</v>
      </c>
    </row>
    <row r="999" spans="1:2" ht="12.75">
      <c r="A999" s="68">
        <v>0.00245949074074095</v>
      </c>
      <c r="B999" s="158">
        <v>274</v>
      </c>
    </row>
    <row r="1000" spans="1:2" ht="12.75">
      <c r="A1000" s="68">
        <v>0.00246064814814835</v>
      </c>
      <c r="B1000" s="158">
        <v>273</v>
      </c>
    </row>
    <row r="1001" spans="1:2" ht="12.75">
      <c r="A1001" s="68">
        <v>0.00246180555555576</v>
      </c>
      <c r="B1001" s="158">
        <v>272</v>
      </c>
    </row>
    <row r="1002" spans="1:2" ht="12.75">
      <c r="A1002" s="68">
        <v>0.00246296296296317</v>
      </c>
      <c r="B1002" s="158">
        <v>271</v>
      </c>
    </row>
    <row r="1003" spans="1:2" ht="12.75">
      <c r="A1003" s="68">
        <v>0.00246412037037058</v>
      </c>
      <c r="B1003" s="158">
        <v>270</v>
      </c>
    </row>
    <row r="1004" spans="1:2" ht="12.75">
      <c r="A1004" s="68">
        <v>0.00246527777777798</v>
      </c>
      <c r="B1004" s="158">
        <v>269</v>
      </c>
    </row>
    <row r="1005" spans="1:2" ht="12.75">
      <c r="A1005" s="68">
        <v>0.00246643518518539</v>
      </c>
      <c r="B1005" s="158">
        <v>268</v>
      </c>
    </row>
    <row r="1006" spans="1:2" ht="12.75">
      <c r="A1006" s="68">
        <v>0.0024675925925928</v>
      </c>
      <c r="B1006" s="158">
        <v>267</v>
      </c>
    </row>
    <row r="1007" spans="1:2" ht="12.75">
      <c r="A1007" s="68">
        <v>0.00246875000000021</v>
      </c>
      <c r="B1007" s="158">
        <v>266</v>
      </c>
    </row>
    <row r="1008" spans="1:2" ht="12.75">
      <c r="A1008" s="68">
        <v>0.00246990740740762</v>
      </c>
      <c r="B1008" s="158">
        <v>265</v>
      </c>
    </row>
    <row r="1009" spans="1:2" ht="12.75">
      <c r="A1009" s="68">
        <v>0.00247106481481502</v>
      </c>
      <c r="B1009" s="158">
        <v>264</v>
      </c>
    </row>
    <row r="1010" spans="1:2" ht="12.75">
      <c r="A1010" s="68">
        <v>0.00247222222222243</v>
      </c>
      <c r="B1010" s="158">
        <v>263</v>
      </c>
    </row>
    <row r="1011" spans="1:2" ht="12.75">
      <c r="A1011" s="68">
        <v>0.00247337962962984</v>
      </c>
      <c r="B1011" s="158">
        <v>262</v>
      </c>
    </row>
    <row r="1012" spans="1:2" ht="12.75">
      <c r="A1012" s="68">
        <v>0.00247453703703725</v>
      </c>
      <c r="B1012" s="158">
        <v>261</v>
      </c>
    </row>
    <row r="1013" spans="1:2" ht="12.75">
      <c r="A1013" s="68">
        <v>0.00247569444444465</v>
      </c>
      <c r="B1013" s="158">
        <v>260</v>
      </c>
    </row>
    <row r="1014" spans="1:2" ht="12.75">
      <c r="A1014" s="68">
        <v>0.00247685185185206</v>
      </c>
      <c r="B1014" s="158">
        <v>259</v>
      </c>
    </row>
    <row r="1015" spans="1:2" ht="12.75">
      <c r="A1015" s="68">
        <v>0.00247800925925947</v>
      </c>
      <c r="B1015" s="158">
        <v>258</v>
      </c>
    </row>
    <row r="1016" spans="1:2" ht="12.75">
      <c r="A1016" s="68">
        <v>0.00247916666666688</v>
      </c>
      <c r="B1016" s="158">
        <v>257</v>
      </c>
    </row>
    <row r="1017" spans="1:2" ht="12.75">
      <c r="A1017" s="68">
        <v>0.00248032407407428</v>
      </c>
      <c r="B1017" s="158">
        <v>256</v>
      </c>
    </row>
    <row r="1018" spans="1:2" ht="12.75">
      <c r="A1018" s="68">
        <v>0.00248148148148169</v>
      </c>
      <c r="B1018" s="158">
        <v>255</v>
      </c>
    </row>
    <row r="1019" spans="1:2" ht="12.75">
      <c r="A1019" s="68">
        <v>0.0024826388888891</v>
      </c>
      <c r="B1019" s="158">
        <v>254</v>
      </c>
    </row>
    <row r="1020" spans="1:2" ht="12.75">
      <c r="A1020" s="68">
        <v>0.00248379629629651</v>
      </c>
      <c r="B1020" s="158">
        <v>253</v>
      </c>
    </row>
    <row r="1021" spans="1:2" ht="12.75">
      <c r="A1021" s="68">
        <v>0.00248495370370391</v>
      </c>
      <c r="B1021" s="158">
        <v>252</v>
      </c>
    </row>
    <row r="1022" spans="1:2" ht="12.75">
      <c r="A1022" s="68">
        <v>0.00248611111111132</v>
      </c>
      <c r="B1022" s="158">
        <v>251</v>
      </c>
    </row>
    <row r="1023" spans="1:2" ht="12.75">
      <c r="A1023" s="68">
        <v>0.00248726851851873</v>
      </c>
      <c r="B1023" s="158">
        <v>250</v>
      </c>
    </row>
    <row r="1024" spans="1:2" ht="12.75">
      <c r="A1024" s="68">
        <v>0.00248842592592614</v>
      </c>
      <c r="B1024" s="158">
        <v>249</v>
      </c>
    </row>
    <row r="1025" spans="1:2" ht="12.75">
      <c r="A1025" s="68">
        <v>0.00248958333333354</v>
      </c>
      <c r="B1025" s="158">
        <v>248</v>
      </c>
    </row>
    <row r="1026" spans="1:2" ht="12.75">
      <c r="A1026" s="68">
        <v>0.00249074074074095</v>
      </c>
      <c r="B1026" s="158">
        <v>247</v>
      </c>
    </row>
    <row r="1027" spans="1:2" ht="12.75">
      <c r="A1027" s="68">
        <v>0.00249189814814836</v>
      </c>
      <c r="B1027" s="158">
        <v>246</v>
      </c>
    </row>
    <row r="1028" spans="1:2" ht="12.75">
      <c r="A1028" s="68">
        <v>0.00249305555555577</v>
      </c>
      <c r="B1028" s="158">
        <v>245</v>
      </c>
    </row>
    <row r="1029" spans="1:2" ht="12.75">
      <c r="A1029" s="68">
        <v>0.00249421296296318</v>
      </c>
      <c r="B1029" s="158">
        <v>244</v>
      </c>
    </row>
    <row r="1030" spans="1:2" ht="12.75">
      <c r="A1030" s="68">
        <v>0.00249537037037058</v>
      </c>
      <c r="B1030" s="158">
        <v>243</v>
      </c>
    </row>
    <row r="1031" spans="1:2" ht="12.75">
      <c r="A1031" s="68">
        <v>0.00249652777777799</v>
      </c>
      <c r="B1031" s="158">
        <v>242</v>
      </c>
    </row>
    <row r="1032" spans="1:2" ht="12.75">
      <c r="A1032" s="68">
        <v>0.0024976851851854</v>
      </c>
      <c r="B1032" s="158">
        <v>241</v>
      </c>
    </row>
    <row r="1033" spans="1:2" ht="12.75">
      <c r="A1033" s="68">
        <v>0.00249884259259281</v>
      </c>
      <c r="B1033" s="158">
        <v>240</v>
      </c>
    </row>
    <row r="1034" spans="1:2" ht="12.75">
      <c r="A1034" s="68">
        <v>0.00250000000000021</v>
      </c>
      <c r="B1034" s="158">
        <v>239</v>
      </c>
    </row>
    <row r="1035" spans="1:2" ht="12.75">
      <c r="A1035" s="68">
        <v>0.00250115740740762</v>
      </c>
      <c r="B1035" s="158">
        <v>238</v>
      </c>
    </row>
    <row r="1036" spans="1:2" ht="12.75">
      <c r="A1036" s="68">
        <v>0.00250231481481503</v>
      </c>
      <c r="B1036" s="158">
        <v>237</v>
      </c>
    </row>
    <row r="1037" spans="1:2" ht="12.75">
      <c r="A1037" s="68">
        <v>0.00250347222222244</v>
      </c>
      <c r="B1037" s="158">
        <v>236</v>
      </c>
    </row>
    <row r="1038" spans="1:2" ht="12.75">
      <c r="A1038" s="68">
        <v>0.00250462962962984</v>
      </c>
      <c r="B1038" s="158">
        <v>235</v>
      </c>
    </row>
    <row r="1039" spans="1:2" ht="12.75">
      <c r="A1039" s="68">
        <v>0.00250578703703725</v>
      </c>
      <c r="B1039" s="158">
        <v>234</v>
      </c>
    </row>
    <row r="1040" spans="1:2" ht="12.75">
      <c r="A1040" s="68">
        <v>0.00250694444444466</v>
      </c>
      <c r="B1040" s="158">
        <v>233</v>
      </c>
    </row>
    <row r="1041" spans="1:2" ht="12.75">
      <c r="A1041" s="68">
        <v>0.00250810185185207</v>
      </c>
      <c r="B1041" s="158">
        <v>232</v>
      </c>
    </row>
    <row r="1042" spans="1:2" ht="12.75">
      <c r="A1042" s="68">
        <v>0.00250925925925947</v>
      </c>
      <c r="B1042" s="158">
        <v>231</v>
      </c>
    </row>
    <row r="1043" spans="1:2" ht="12.75">
      <c r="A1043" s="68">
        <v>0.00251041666666688</v>
      </c>
      <c r="B1043" s="158">
        <v>230</v>
      </c>
    </row>
    <row r="1044" spans="1:2" ht="12.75">
      <c r="A1044" s="68">
        <v>0.00251157407407429</v>
      </c>
      <c r="B1044" s="158">
        <v>229</v>
      </c>
    </row>
    <row r="1045" spans="1:2" ht="12.75">
      <c r="A1045" s="68">
        <v>0.0025127314814817</v>
      </c>
      <c r="B1045" s="158">
        <v>228</v>
      </c>
    </row>
    <row r="1046" spans="1:2" ht="12.75">
      <c r="A1046" s="68">
        <v>0.0025138888888891</v>
      </c>
      <c r="B1046" s="158">
        <v>227</v>
      </c>
    </row>
    <row r="1047" spans="1:2" ht="12.75">
      <c r="A1047" s="68">
        <v>0.00251504629629651</v>
      </c>
      <c r="B1047" s="158">
        <v>226</v>
      </c>
    </row>
    <row r="1048" spans="1:2" ht="12.75">
      <c r="A1048" s="68">
        <v>0.00251620370370392</v>
      </c>
      <c r="B1048" s="158">
        <v>225</v>
      </c>
    </row>
    <row r="1049" spans="1:2" ht="12.75">
      <c r="A1049" s="68">
        <v>0.00251736111111133</v>
      </c>
      <c r="B1049" s="158">
        <v>224</v>
      </c>
    </row>
    <row r="1050" spans="1:2" ht="12.75">
      <c r="A1050" s="68">
        <v>0.00251851851851874</v>
      </c>
      <c r="B1050" s="158">
        <v>223</v>
      </c>
    </row>
    <row r="1051" spans="1:2" ht="12.75">
      <c r="A1051" s="68">
        <v>0.00251967592592614</v>
      </c>
      <c r="B1051" s="158">
        <v>222</v>
      </c>
    </row>
    <row r="1052" spans="1:2" ht="12.75">
      <c r="A1052" s="68">
        <v>0.00252083333333355</v>
      </c>
      <c r="B1052" s="158">
        <v>221</v>
      </c>
    </row>
    <row r="1053" spans="1:2" ht="12.75">
      <c r="A1053" s="68">
        <v>0.00252199074074096</v>
      </c>
      <c r="B1053" s="158">
        <v>220</v>
      </c>
    </row>
    <row r="1054" spans="1:2" ht="12.75">
      <c r="A1054" s="68">
        <v>0.00252314814814837</v>
      </c>
      <c r="B1054" s="158">
        <v>219</v>
      </c>
    </row>
    <row r="1055" spans="1:2" ht="12.75">
      <c r="A1055" s="68">
        <v>0.00252430555555577</v>
      </c>
      <c r="B1055" s="158">
        <v>218</v>
      </c>
    </row>
    <row r="1056" spans="1:2" ht="12.75">
      <c r="A1056" s="68">
        <v>0.00252546296296318</v>
      </c>
      <c r="B1056" s="158">
        <v>217</v>
      </c>
    </row>
    <row r="1057" spans="1:2" ht="12.75">
      <c r="A1057" s="68">
        <v>0.00252662037037059</v>
      </c>
      <c r="B1057" s="158">
        <v>216</v>
      </c>
    </row>
    <row r="1058" spans="1:2" ht="12.75">
      <c r="A1058" s="68">
        <v>0.002527777777778</v>
      </c>
      <c r="B1058" s="158">
        <v>215</v>
      </c>
    </row>
    <row r="1059" spans="1:2" ht="12.75">
      <c r="A1059" s="68">
        <v>0.0025289351851854</v>
      </c>
      <c r="B1059" s="158">
        <v>214</v>
      </c>
    </row>
    <row r="1060" spans="1:2" ht="12.75">
      <c r="A1060" s="68">
        <v>0.00253009259259281</v>
      </c>
      <c r="B1060" s="158">
        <v>213</v>
      </c>
    </row>
    <row r="1061" spans="1:2" ht="12.75">
      <c r="A1061" s="68">
        <v>0.00253125000000022</v>
      </c>
      <c r="B1061" s="158">
        <v>212</v>
      </c>
    </row>
    <row r="1062" spans="1:2" ht="12.75">
      <c r="A1062" s="68">
        <v>0.00253240740740763</v>
      </c>
      <c r="B1062" s="158">
        <v>211</v>
      </c>
    </row>
    <row r="1063" spans="1:2" ht="12.75">
      <c r="A1063" s="68">
        <v>0.00253356481481503</v>
      </c>
      <c r="B1063" s="158">
        <v>210</v>
      </c>
    </row>
    <row r="1064" spans="1:2" ht="12.75">
      <c r="A1064" s="68">
        <v>0.00253472222222244</v>
      </c>
      <c r="B1064" s="158">
        <v>209</v>
      </c>
    </row>
    <row r="1065" spans="1:2" ht="12.75">
      <c r="A1065" s="68">
        <v>0.00253587962962985</v>
      </c>
      <c r="B1065" s="158">
        <v>208</v>
      </c>
    </row>
    <row r="1066" spans="1:2" ht="12.75">
      <c r="A1066" s="68">
        <v>0.00253703703703726</v>
      </c>
      <c r="B1066" s="158">
        <v>207</v>
      </c>
    </row>
    <row r="1067" spans="1:2" ht="12.75">
      <c r="A1067" s="68">
        <v>0.00253819444444466</v>
      </c>
      <c r="B1067" s="158">
        <v>206</v>
      </c>
    </row>
    <row r="1068" spans="1:2" ht="12.75">
      <c r="A1068" s="68">
        <v>0.00253935185185207</v>
      </c>
      <c r="B1068" s="158">
        <v>205</v>
      </c>
    </row>
    <row r="1069" spans="1:2" ht="12.75">
      <c r="A1069" s="68">
        <v>0.00254050925925948</v>
      </c>
      <c r="B1069" s="158">
        <v>204</v>
      </c>
    </row>
    <row r="1070" spans="1:2" ht="12.75">
      <c r="A1070" s="68">
        <v>0.00254166666666689</v>
      </c>
      <c r="B1070" s="158">
        <v>203</v>
      </c>
    </row>
    <row r="1071" spans="1:2" ht="12.75">
      <c r="A1071" s="68">
        <v>0.0025428240740743</v>
      </c>
      <c r="B1071" s="158">
        <v>202</v>
      </c>
    </row>
    <row r="1072" spans="1:2" ht="12.75">
      <c r="A1072" s="68">
        <v>0.0025439814814817</v>
      </c>
      <c r="B1072" s="158">
        <v>201</v>
      </c>
    </row>
    <row r="1073" spans="1:2" ht="12.75">
      <c r="A1073" s="68">
        <v>0.00254513888888911</v>
      </c>
      <c r="B1073" s="158">
        <v>200</v>
      </c>
    </row>
    <row r="1074" spans="1:2" ht="12.75">
      <c r="A1074" s="68">
        <v>0.00254629629629652</v>
      </c>
      <c r="B1074" s="158">
        <v>199</v>
      </c>
    </row>
    <row r="1075" spans="1:2" ht="12.75">
      <c r="A1075" s="68">
        <v>0.00254745370370393</v>
      </c>
      <c r="B1075" s="158">
        <v>198</v>
      </c>
    </row>
    <row r="1076" spans="1:2" ht="12.75">
      <c r="A1076" s="68">
        <v>0.00254861111111133</v>
      </c>
      <c r="B1076" s="158">
        <v>197</v>
      </c>
    </row>
    <row r="1077" spans="1:2" ht="12.75">
      <c r="A1077" s="68">
        <v>0.00254976851851874</v>
      </c>
      <c r="B1077" s="158">
        <v>196</v>
      </c>
    </row>
    <row r="1078" spans="1:2" ht="12.75">
      <c r="A1078" s="68">
        <v>0.00255092592592615</v>
      </c>
      <c r="B1078" s="158">
        <v>195</v>
      </c>
    </row>
    <row r="1079" spans="1:2" ht="12.75">
      <c r="A1079" s="68">
        <v>0.00255208333333356</v>
      </c>
      <c r="B1079" s="158">
        <v>194</v>
      </c>
    </row>
    <row r="1080" spans="1:2" ht="12.75">
      <c r="A1080" s="68">
        <v>0.00255324074074096</v>
      </c>
      <c r="B1080" s="158">
        <v>193</v>
      </c>
    </row>
    <row r="1081" spans="1:2" ht="12.75">
      <c r="A1081" s="68">
        <v>0.00255439814814837</v>
      </c>
      <c r="B1081" s="158">
        <v>192</v>
      </c>
    </row>
    <row r="1082" spans="1:2" ht="12.75">
      <c r="A1082" s="68">
        <v>0.00255555555555578</v>
      </c>
      <c r="B1082" s="158">
        <v>191</v>
      </c>
    </row>
    <row r="1083" spans="1:2" ht="12.75">
      <c r="A1083" s="68">
        <v>0.00255671296296319</v>
      </c>
      <c r="B1083" s="158">
        <v>190</v>
      </c>
    </row>
    <row r="1084" spans="1:2" ht="12.75">
      <c r="A1084" s="68">
        <v>0.00255787037037059</v>
      </c>
      <c r="B1084" s="158">
        <v>189</v>
      </c>
    </row>
    <row r="1085" spans="1:2" ht="12.75">
      <c r="A1085" s="68">
        <v>0.002559027777778</v>
      </c>
      <c r="B1085" s="158">
        <v>188</v>
      </c>
    </row>
    <row r="1086" spans="1:2" ht="12.75">
      <c r="A1086" s="68">
        <v>0.00256018518518541</v>
      </c>
      <c r="B1086" s="158">
        <v>187</v>
      </c>
    </row>
    <row r="1087" spans="1:2" ht="12.75">
      <c r="A1087" s="68">
        <v>0.00256134259259282</v>
      </c>
      <c r="B1087" s="158">
        <v>186</v>
      </c>
    </row>
    <row r="1088" spans="1:2" ht="12.75">
      <c r="A1088" s="68">
        <v>0.00256250000000022</v>
      </c>
      <c r="B1088" s="158">
        <v>185</v>
      </c>
    </row>
    <row r="1089" spans="1:2" ht="12.75">
      <c r="A1089" s="68">
        <v>0.00256365740740763</v>
      </c>
      <c r="B1089" s="158">
        <v>184</v>
      </c>
    </row>
    <row r="1090" spans="1:2" ht="12.75">
      <c r="A1090" s="68">
        <v>0.00256481481481504</v>
      </c>
      <c r="B1090" s="158">
        <v>183</v>
      </c>
    </row>
    <row r="1091" spans="1:2" ht="12.75">
      <c r="A1091" s="68">
        <v>0.00256597222222245</v>
      </c>
      <c r="B1091" s="158">
        <v>182</v>
      </c>
    </row>
    <row r="1092" spans="1:2" ht="12.75">
      <c r="A1092" s="68">
        <v>0.00256712962962986</v>
      </c>
      <c r="B1092" s="158">
        <v>181</v>
      </c>
    </row>
    <row r="1093" spans="1:2" ht="12.75">
      <c r="A1093" s="68">
        <v>0.00256828703703726</v>
      </c>
      <c r="B1093" s="158">
        <v>180</v>
      </c>
    </row>
    <row r="1094" spans="1:2" ht="12.75">
      <c r="A1094" s="68">
        <v>0.00256944444444467</v>
      </c>
      <c r="B1094" s="158">
        <v>179</v>
      </c>
    </row>
    <row r="1095" spans="1:2" ht="12.75">
      <c r="A1095" s="68">
        <v>0.00257060185185208</v>
      </c>
      <c r="B1095" s="158">
        <v>178</v>
      </c>
    </row>
    <row r="1096" spans="1:2" ht="12.75">
      <c r="A1096" s="68">
        <v>0.00257175925925949</v>
      </c>
      <c r="B1096" s="158">
        <v>177</v>
      </c>
    </row>
    <row r="1097" spans="1:2" ht="12.75">
      <c r="A1097" s="68">
        <v>0.00257291666666689</v>
      </c>
      <c r="B1097" s="158">
        <v>176</v>
      </c>
    </row>
    <row r="1098" spans="1:2" ht="12.75">
      <c r="A1098" s="68">
        <v>0.0025740740740743</v>
      </c>
      <c r="B1098" s="158">
        <v>175</v>
      </c>
    </row>
    <row r="1099" spans="1:2" ht="12.75">
      <c r="A1099" s="68">
        <v>0.00257523148148171</v>
      </c>
      <c r="B1099" s="158">
        <v>174</v>
      </c>
    </row>
    <row r="1100" spans="1:2" ht="12.75">
      <c r="A1100" s="68">
        <v>0.00257638888888912</v>
      </c>
      <c r="B1100" s="158">
        <v>173</v>
      </c>
    </row>
    <row r="1101" spans="1:2" ht="12.75">
      <c r="A1101" s="68">
        <v>0.00257754629629652</v>
      </c>
      <c r="B1101" s="158">
        <v>172</v>
      </c>
    </row>
    <row r="1102" spans="1:2" ht="12.75">
      <c r="A1102" s="68">
        <v>0.00257870370370393</v>
      </c>
      <c r="B1102" s="158">
        <v>171</v>
      </c>
    </row>
    <row r="1103" spans="1:2" ht="12.75">
      <c r="A1103" s="68">
        <v>0.00257986111111134</v>
      </c>
      <c r="B1103" s="158">
        <v>170</v>
      </c>
    </row>
    <row r="1104" spans="1:2" ht="12.75">
      <c r="A1104" s="68">
        <v>0.00258101851851875</v>
      </c>
      <c r="B1104" s="158">
        <v>169</v>
      </c>
    </row>
    <row r="1105" spans="1:2" ht="12.75">
      <c r="A1105" s="68">
        <v>0.00258217592592615</v>
      </c>
      <c r="B1105" s="158">
        <v>168</v>
      </c>
    </row>
    <row r="1106" spans="1:2" ht="12.75">
      <c r="A1106" s="68">
        <v>0.00258333333333356</v>
      </c>
      <c r="B1106" s="158">
        <v>167</v>
      </c>
    </row>
    <row r="1107" spans="1:2" ht="12.75">
      <c r="A1107" s="68">
        <v>0.00258449074074097</v>
      </c>
      <c r="B1107" s="158">
        <v>166</v>
      </c>
    </row>
    <row r="1108" spans="1:2" ht="12.75">
      <c r="A1108" s="68">
        <v>0.00258564814814838</v>
      </c>
      <c r="B1108" s="158">
        <v>165</v>
      </c>
    </row>
    <row r="1109" spans="1:2" ht="12.75">
      <c r="A1109" s="68">
        <v>0.00258680555555578</v>
      </c>
      <c r="B1109" s="158">
        <v>164</v>
      </c>
    </row>
    <row r="1110" spans="1:2" ht="12.75">
      <c r="A1110" s="68">
        <v>0.00258796296296319</v>
      </c>
      <c r="B1110" s="158">
        <v>163</v>
      </c>
    </row>
    <row r="1111" spans="1:2" ht="12.75">
      <c r="A1111" s="68">
        <v>0.0025891203703706</v>
      </c>
      <c r="B1111" s="158">
        <v>162</v>
      </c>
    </row>
    <row r="1112" spans="1:2" ht="12.75">
      <c r="A1112" s="68">
        <v>0.00259027777777801</v>
      </c>
      <c r="B1112" s="158">
        <v>161</v>
      </c>
    </row>
    <row r="1113" spans="1:2" ht="12.75">
      <c r="A1113" s="68">
        <v>0.00259143518518542</v>
      </c>
      <c r="B1113" s="158">
        <v>160</v>
      </c>
    </row>
    <row r="1114" spans="1:2" ht="12.75">
      <c r="A1114" s="68">
        <v>0.00259259259259282</v>
      </c>
      <c r="B1114" s="158">
        <v>159</v>
      </c>
    </row>
    <row r="1115" spans="1:2" ht="12.75">
      <c r="A1115" s="68">
        <v>0.00259375000000023</v>
      </c>
      <c r="B1115" s="158">
        <v>158</v>
      </c>
    </row>
    <row r="1116" spans="1:2" ht="12.75">
      <c r="A1116" s="68">
        <v>0.00259490740740764</v>
      </c>
      <c r="B1116" s="158">
        <v>157</v>
      </c>
    </row>
    <row r="1117" spans="1:2" ht="12.75">
      <c r="A1117" s="68">
        <v>0.00259606481481505</v>
      </c>
      <c r="B1117" s="158">
        <v>156</v>
      </c>
    </row>
    <row r="1118" spans="1:2" ht="12.75">
      <c r="A1118" s="68">
        <v>0.00259722222222245</v>
      </c>
      <c r="B1118" s="158">
        <v>155</v>
      </c>
    </row>
    <row r="1119" spans="1:2" ht="12.75">
      <c r="A1119" s="68">
        <v>0.00259837962962986</v>
      </c>
      <c r="B1119" s="158">
        <v>154</v>
      </c>
    </row>
    <row r="1120" spans="1:2" ht="12.75">
      <c r="A1120" s="68">
        <v>0.00259953703703727</v>
      </c>
      <c r="B1120" s="158">
        <v>153</v>
      </c>
    </row>
    <row r="1121" spans="1:2" ht="12.75">
      <c r="A1121" s="68">
        <v>0.00260069444444468</v>
      </c>
      <c r="B1121" s="158">
        <v>152</v>
      </c>
    </row>
    <row r="1122" spans="1:2" ht="12.75">
      <c r="A1122" s="68">
        <v>0.00260185185185208</v>
      </c>
      <c r="B1122" s="158">
        <v>151</v>
      </c>
    </row>
    <row r="1123" spans="1:2" ht="12.75">
      <c r="A1123" s="68">
        <v>0.00260300925925949</v>
      </c>
      <c r="B1123" s="158">
        <v>150</v>
      </c>
    </row>
    <row r="1124" spans="1:2" ht="12.75">
      <c r="A1124" s="68">
        <v>0.0026041666666669</v>
      </c>
      <c r="B1124" s="158">
        <v>149</v>
      </c>
    </row>
    <row r="1125" spans="1:2" ht="12.75">
      <c r="A1125" s="68">
        <v>0.00260532407407431</v>
      </c>
      <c r="B1125" s="158">
        <v>148</v>
      </c>
    </row>
    <row r="1126" spans="1:2" ht="12.75">
      <c r="A1126" s="68">
        <v>0.00260648148148171</v>
      </c>
      <c r="B1126" s="158">
        <v>147</v>
      </c>
    </row>
    <row r="1127" spans="1:2" ht="12.75">
      <c r="A1127" s="68">
        <v>0.00260763888888912</v>
      </c>
      <c r="B1127" s="158">
        <v>146</v>
      </c>
    </row>
    <row r="1128" spans="1:2" ht="12.75">
      <c r="A1128" s="68">
        <v>0.00260879629629653</v>
      </c>
      <c r="B1128" s="158">
        <v>145</v>
      </c>
    </row>
    <row r="1129" spans="1:2" ht="12.75">
      <c r="A1129" s="68">
        <v>0.00260995370370394</v>
      </c>
      <c r="B1129" s="158">
        <v>144</v>
      </c>
    </row>
    <row r="1130" spans="1:2" ht="12.75">
      <c r="A1130" s="68">
        <v>0.00261111111111134</v>
      </c>
      <c r="B1130" s="158">
        <v>143</v>
      </c>
    </row>
    <row r="1131" spans="1:2" ht="12.75">
      <c r="A1131" s="68">
        <v>0.00261226851851875</v>
      </c>
      <c r="B1131" s="158">
        <v>142</v>
      </c>
    </row>
    <row r="1132" spans="1:2" ht="12.75">
      <c r="A1132" s="68">
        <v>0.00261342592592616</v>
      </c>
      <c r="B1132" s="158">
        <v>141</v>
      </c>
    </row>
    <row r="1133" spans="1:2" ht="12.75">
      <c r="A1133" s="68">
        <v>0.00261458333333357</v>
      </c>
      <c r="B1133" s="158">
        <v>140</v>
      </c>
    </row>
    <row r="1134" spans="1:2" ht="12.75">
      <c r="A1134" s="68">
        <v>0.00261574074074098</v>
      </c>
      <c r="B1134" s="158">
        <v>139</v>
      </c>
    </row>
    <row r="1135" spans="1:2" ht="12.75">
      <c r="A1135" s="68">
        <v>0.00261689814814838</v>
      </c>
      <c r="B1135" s="158">
        <v>138</v>
      </c>
    </row>
    <row r="1136" spans="1:2" ht="12.75">
      <c r="A1136" s="68">
        <v>0.00261805555555579</v>
      </c>
      <c r="B1136" s="158">
        <v>137</v>
      </c>
    </row>
    <row r="1137" spans="1:2" ht="12.75">
      <c r="A1137" s="68">
        <v>0.0026192129629632</v>
      </c>
      <c r="B1137" s="158">
        <v>136</v>
      </c>
    </row>
    <row r="1138" spans="1:2" ht="12.75">
      <c r="A1138" s="68">
        <v>0.00262037037037061</v>
      </c>
      <c r="B1138" s="158">
        <v>135</v>
      </c>
    </row>
    <row r="1139" spans="1:2" ht="12.75">
      <c r="A1139" s="68">
        <v>0.00262152777777801</v>
      </c>
      <c r="B1139" s="158">
        <v>134</v>
      </c>
    </row>
    <row r="1140" spans="1:2" ht="12.75">
      <c r="A1140" s="68">
        <v>0.00262268518518542</v>
      </c>
      <c r="B1140" s="158">
        <v>133</v>
      </c>
    </row>
    <row r="1141" spans="1:2" ht="12.75">
      <c r="A1141" s="68">
        <v>0.00262384259259283</v>
      </c>
      <c r="B1141" s="158">
        <v>132</v>
      </c>
    </row>
    <row r="1142" spans="1:2" ht="12.75">
      <c r="A1142" s="68">
        <v>0.00262500000000024</v>
      </c>
      <c r="B1142" s="158">
        <v>131</v>
      </c>
    </row>
    <row r="1143" spans="1:2" ht="12.75">
      <c r="A1143" s="68">
        <v>0.00262615740740764</v>
      </c>
      <c r="B1143" s="158">
        <v>130</v>
      </c>
    </row>
    <row r="1144" spans="1:2" ht="12.75">
      <c r="A1144" s="68">
        <v>0.00262731481481505</v>
      </c>
      <c r="B1144" s="158">
        <v>129</v>
      </c>
    </row>
    <row r="1145" spans="1:2" ht="12.75">
      <c r="A1145" s="68">
        <v>0.00262847222222246</v>
      </c>
      <c r="B1145" s="158">
        <v>128</v>
      </c>
    </row>
    <row r="1146" spans="1:2" ht="12.75">
      <c r="A1146" s="68">
        <v>0.00262962962962987</v>
      </c>
      <c r="B1146" s="158">
        <v>127</v>
      </c>
    </row>
    <row r="1147" spans="1:2" ht="12.75">
      <c r="A1147" s="68">
        <v>0.00263078703703727</v>
      </c>
      <c r="B1147" s="158">
        <v>126</v>
      </c>
    </row>
    <row r="1148" spans="1:2" ht="12.75">
      <c r="A1148" s="68">
        <v>0.00263194444444468</v>
      </c>
      <c r="B1148" s="158">
        <v>125</v>
      </c>
    </row>
    <row r="1149" spans="1:2" ht="12.75">
      <c r="A1149" s="68">
        <v>0.00263310185185209</v>
      </c>
      <c r="B1149" s="158">
        <v>124</v>
      </c>
    </row>
    <row r="1150" spans="1:2" ht="12.75">
      <c r="A1150" s="68">
        <v>0.0026342592592595</v>
      </c>
      <c r="B1150" s="158">
        <v>123</v>
      </c>
    </row>
    <row r="1151" spans="1:2" ht="12.75">
      <c r="A1151" s="68">
        <v>0.0026354166666669</v>
      </c>
      <c r="B1151" s="158">
        <v>122</v>
      </c>
    </row>
    <row r="1152" spans="1:2" ht="12.75">
      <c r="A1152" s="68">
        <v>0.00263657407407431</v>
      </c>
      <c r="B1152" s="158">
        <v>121</v>
      </c>
    </row>
    <row r="1153" spans="1:2" ht="12.75">
      <c r="A1153" s="68">
        <v>0.00263773148148172</v>
      </c>
      <c r="B1153" s="158">
        <v>120</v>
      </c>
    </row>
    <row r="1154" spans="1:2" ht="12.75">
      <c r="A1154" s="68">
        <v>0.00263888888888913</v>
      </c>
      <c r="B1154" s="158">
        <v>119</v>
      </c>
    </row>
    <row r="1155" spans="1:2" ht="12.75">
      <c r="A1155" s="68">
        <v>0.00264004629629654</v>
      </c>
      <c r="B1155" s="158">
        <v>118</v>
      </c>
    </row>
    <row r="1156" spans="1:2" ht="12.75">
      <c r="A1156" s="68">
        <v>0.00264120370370394</v>
      </c>
      <c r="B1156" s="158">
        <v>117</v>
      </c>
    </row>
    <row r="1157" spans="1:2" ht="12.75">
      <c r="A1157" s="68">
        <v>0.00264236111111135</v>
      </c>
      <c r="B1157" s="158">
        <v>116</v>
      </c>
    </row>
    <row r="1158" spans="1:2" ht="12.75">
      <c r="A1158" s="68">
        <v>0.00264351851851876</v>
      </c>
      <c r="B1158" s="158">
        <v>115</v>
      </c>
    </row>
    <row r="1159" spans="1:2" ht="12.75">
      <c r="A1159" s="68">
        <v>0.00264467592592617</v>
      </c>
      <c r="B1159" s="158">
        <v>114</v>
      </c>
    </row>
    <row r="1160" spans="1:2" ht="12.75">
      <c r="A1160" s="68">
        <v>0.00264583333333357</v>
      </c>
      <c r="B1160" s="158">
        <v>113</v>
      </c>
    </row>
    <row r="1161" spans="1:2" ht="12.75">
      <c r="A1161" s="68">
        <v>0.00264699074074098</v>
      </c>
      <c r="B1161" s="158">
        <v>112</v>
      </c>
    </row>
    <row r="1162" spans="1:2" ht="12.75">
      <c r="A1162" s="68">
        <v>0.00264814814814839</v>
      </c>
      <c r="B1162" s="158">
        <v>111</v>
      </c>
    </row>
    <row r="1163" spans="1:2" ht="12.75">
      <c r="A1163" s="68">
        <v>0.0026493055555558</v>
      </c>
      <c r="B1163" s="158">
        <v>110</v>
      </c>
    </row>
    <row r="1164" spans="1:2" ht="12.75">
      <c r="A1164" s="68">
        <v>0.0026504629629632</v>
      </c>
      <c r="B1164" s="158">
        <v>109</v>
      </c>
    </row>
    <row r="1165" spans="1:2" ht="12.75">
      <c r="A1165" s="68">
        <v>0.00265162037037061</v>
      </c>
      <c r="B1165" s="158">
        <v>108</v>
      </c>
    </row>
    <row r="1166" spans="1:2" ht="12.75">
      <c r="A1166" s="68">
        <v>0.00265277777777802</v>
      </c>
      <c r="B1166" s="158">
        <v>107</v>
      </c>
    </row>
    <row r="1167" spans="1:2" ht="12.75">
      <c r="A1167" s="68">
        <v>0.00265393518518543</v>
      </c>
      <c r="B1167" s="158">
        <v>106</v>
      </c>
    </row>
    <row r="1168" spans="1:2" ht="12.75">
      <c r="A1168" s="68">
        <v>0.00265509259259283</v>
      </c>
      <c r="B1168" s="158">
        <v>105</v>
      </c>
    </row>
    <row r="1169" spans="1:2" ht="12.75">
      <c r="A1169" s="68">
        <v>0.00265625000000024</v>
      </c>
      <c r="B1169" s="158">
        <v>104</v>
      </c>
    </row>
    <row r="1170" spans="1:2" ht="12.75">
      <c r="A1170" s="68">
        <v>0.00265740740740765</v>
      </c>
      <c r="B1170" s="158">
        <v>103</v>
      </c>
    </row>
    <row r="1171" spans="1:2" ht="12.75">
      <c r="A1171" s="68">
        <v>0.00265856481481506</v>
      </c>
      <c r="B1171" s="158">
        <v>102</v>
      </c>
    </row>
    <row r="1172" spans="1:2" ht="12.75">
      <c r="A1172" s="68">
        <v>0.00265972222222246</v>
      </c>
      <c r="B1172" s="158">
        <v>101</v>
      </c>
    </row>
    <row r="1173" spans="1:2" ht="12.75">
      <c r="A1173" s="68">
        <v>0.00266087962962987</v>
      </c>
      <c r="B1173" s="158">
        <v>100</v>
      </c>
    </row>
    <row r="1174" spans="1:2" ht="12.75">
      <c r="A1174" s="68">
        <v>0.00266203703703728</v>
      </c>
      <c r="B1174" s="158">
        <v>99</v>
      </c>
    </row>
    <row r="1175" spans="1:2" ht="12.75">
      <c r="A1175" s="68">
        <v>0.00266319444444469</v>
      </c>
      <c r="B1175" s="158">
        <v>98</v>
      </c>
    </row>
    <row r="1176" spans="1:2" ht="12.75">
      <c r="A1176" s="68">
        <v>0.0026643518518521</v>
      </c>
      <c r="B1176" s="158">
        <v>97</v>
      </c>
    </row>
    <row r="1177" spans="1:2" ht="12.75">
      <c r="A1177" s="68">
        <v>0.0026655092592595</v>
      </c>
      <c r="B1177" s="158">
        <v>96</v>
      </c>
    </row>
    <row r="1178" spans="1:2" ht="12.75">
      <c r="A1178" s="68">
        <v>0.00266666666666691</v>
      </c>
      <c r="B1178" s="158">
        <v>95</v>
      </c>
    </row>
    <row r="1179" spans="1:2" ht="12.75">
      <c r="A1179" s="68">
        <v>0.00266782407407432</v>
      </c>
      <c r="B1179" s="158">
        <v>94</v>
      </c>
    </row>
    <row r="1180" spans="1:2" ht="12.75">
      <c r="A1180" s="68">
        <v>0.00266898148148173</v>
      </c>
      <c r="B1180" s="158">
        <v>93</v>
      </c>
    </row>
    <row r="1181" spans="1:2" ht="12.75">
      <c r="A1181" s="68">
        <v>0.00267013888888913</v>
      </c>
      <c r="B1181" s="158">
        <v>92</v>
      </c>
    </row>
    <row r="1182" spans="1:2" ht="12.75">
      <c r="A1182" s="68">
        <v>0.00267129629629654</v>
      </c>
      <c r="B1182" s="158">
        <v>91</v>
      </c>
    </row>
    <row r="1183" spans="1:2" ht="12.75">
      <c r="A1183" s="68">
        <v>0.00267245370370395</v>
      </c>
      <c r="B1183" s="158">
        <v>90</v>
      </c>
    </row>
    <row r="1184" spans="1:2" ht="12.75">
      <c r="A1184" s="68">
        <v>0.00267361111111136</v>
      </c>
      <c r="B1184" s="158">
        <v>89</v>
      </c>
    </row>
    <row r="1185" spans="1:2" ht="12.75">
      <c r="A1185" s="68">
        <v>0.00267476851851876</v>
      </c>
      <c r="B1185" s="158">
        <v>88</v>
      </c>
    </row>
    <row r="1186" spans="1:2" ht="12.75">
      <c r="A1186" s="68">
        <v>0.00267592592592617</v>
      </c>
      <c r="B1186" s="158">
        <v>87</v>
      </c>
    </row>
    <row r="1187" spans="1:2" ht="12.75">
      <c r="A1187" s="68">
        <v>0.00267708333333358</v>
      </c>
      <c r="B1187" s="158">
        <v>86</v>
      </c>
    </row>
    <row r="1188" spans="1:2" ht="12.75">
      <c r="A1188" s="68">
        <v>0.00267824074074099</v>
      </c>
      <c r="B1188" s="158">
        <v>85</v>
      </c>
    </row>
    <row r="1189" spans="1:2" ht="12.75">
      <c r="A1189" s="68">
        <v>0.00267939814814839</v>
      </c>
      <c r="B1189" s="158">
        <v>84</v>
      </c>
    </row>
    <row r="1190" spans="1:2" ht="12.75">
      <c r="A1190" s="68">
        <v>0.0026805555555558</v>
      </c>
      <c r="B1190" s="158">
        <v>83</v>
      </c>
    </row>
    <row r="1191" spans="1:2" ht="12.75">
      <c r="A1191" s="68">
        <v>0.00268171296296321</v>
      </c>
      <c r="B1191" s="158">
        <v>82</v>
      </c>
    </row>
    <row r="1192" spans="1:2" ht="12.75">
      <c r="A1192" s="68">
        <v>0.00268287037037062</v>
      </c>
      <c r="B1192" s="158">
        <v>81</v>
      </c>
    </row>
    <row r="1193" spans="1:2" ht="12.75">
      <c r="A1193" s="68">
        <v>0.00268402777777802</v>
      </c>
      <c r="B1193" s="158">
        <v>80</v>
      </c>
    </row>
    <row r="1194" spans="1:2" ht="12.75">
      <c r="A1194" s="68">
        <v>0.00268518518518543</v>
      </c>
      <c r="B1194" s="158">
        <v>79</v>
      </c>
    </row>
    <row r="1195" spans="1:2" ht="12.75">
      <c r="A1195" s="68">
        <v>0.00268634259259284</v>
      </c>
      <c r="B1195" s="158">
        <v>78</v>
      </c>
    </row>
    <row r="1196" spans="1:2" ht="12.75">
      <c r="A1196" s="68">
        <v>0.00268750000000025</v>
      </c>
      <c r="B1196" s="158">
        <v>77</v>
      </c>
    </row>
    <row r="1197" spans="1:2" ht="12.75">
      <c r="A1197" s="68">
        <v>0.00268865740740765</v>
      </c>
      <c r="B1197" s="158">
        <v>76</v>
      </c>
    </row>
    <row r="1198" spans="1:2" ht="12.75">
      <c r="A1198" s="68">
        <v>0.00268981481481506</v>
      </c>
      <c r="B1198" s="158">
        <v>75</v>
      </c>
    </row>
    <row r="1199" spans="1:2" ht="12.75">
      <c r="A1199" s="68">
        <v>0.00269097222222247</v>
      </c>
      <c r="B1199" s="158">
        <v>74</v>
      </c>
    </row>
    <row r="1200" spans="1:2" ht="12.75">
      <c r="A1200" s="68">
        <v>0.00269212962962988</v>
      </c>
      <c r="B1200" s="158">
        <v>73</v>
      </c>
    </row>
    <row r="1201" spans="1:2" ht="12.75">
      <c r="A1201" s="68">
        <v>0.00269328703703729</v>
      </c>
      <c r="B1201" s="158">
        <v>72</v>
      </c>
    </row>
    <row r="1202" spans="1:2" ht="12.75">
      <c r="A1202" s="68">
        <v>0.00269444444444469</v>
      </c>
      <c r="B1202" s="158">
        <v>71</v>
      </c>
    </row>
    <row r="1203" spans="1:2" ht="12.75">
      <c r="A1203" s="68">
        <v>0.0026956018518521</v>
      </c>
      <c r="B1203" s="158">
        <v>70</v>
      </c>
    </row>
    <row r="1204" spans="1:2" ht="12.75">
      <c r="A1204" s="68">
        <v>0.00269675925925951</v>
      </c>
      <c r="B1204" s="158">
        <v>69</v>
      </c>
    </row>
    <row r="1205" spans="1:2" ht="12.75">
      <c r="A1205" s="68">
        <v>0.00269791666666692</v>
      </c>
      <c r="B1205" s="158">
        <v>68</v>
      </c>
    </row>
    <row r="1206" spans="1:2" ht="12.75">
      <c r="A1206" s="68">
        <v>0.00269907407407432</v>
      </c>
      <c r="B1206" s="158">
        <v>67</v>
      </c>
    </row>
    <row r="1207" spans="1:2" ht="12.75">
      <c r="A1207" s="68">
        <v>0.00270023148148173</v>
      </c>
      <c r="B1207" s="158">
        <v>66</v>
      </c>
    </row>
    <row r="1208" spans="1:2" ht="12.75">
      <c r="A1208" s="68">
        <v>0.00270138888888914</v>
      </c>
      <c r="B1208" s="158">
        <v>65</v>
      </c>
    </row>
    <row r="1209" spans="1:2" ht="12.75">
      <c r="A1209" s="68">
        <v>0.00270254629629655</v>
      </c>
      <c r="B1209" s="158">
        <v>64</v>
      </c>
    </row>
    <row r="1210" spans="1:2" ht="12.75">
      <c r="A1210" s="68">
        <v>0.00270370370370395</v>
      </c>
      <c r="B1210" s="158">
        <v>63</v>
      </c>
    </row>
    <row r="1211" spans="1:2" ht="12.75">
      <c r="A1211" s="68">
        <v>0.00270486111111136</v>
      </c>
      <c r="B1211" s="158">
        <v>62</v>
      </c>
    </row>
    <row r="1212" spans="1:2" ht="12.75">
      <c r="A1212" s="68">
        <v>0.00270601851851877</v>
      </c>
      <c r="B1212" s="158">
        <v>61</v>
      </c>
    </row>
    <row r="1213" spans="1:2" ht="12.75">
      <c r="A1213" s="68">
        <v>0.00270717592592618</v>
      </c>
      <c r="B1213" s="158">
        <v>60</v>
      </c>
    </row>
    <row r="1214" spans="1:2" ht="12.75">
      <c r="A1214" s="68">
        <v>0.00270833333333358</v>
      </c>
      <c r="B1214" s="158">
        <v>59</v>
      </c>
    </row>
    <row r="1215" spans="1:2" ht="12.75">
      <c r="A1215" s="68">
        <v>0.00270949074074099</v>
      </c>
      <c r="B1215" s="158">
        <v>58</v>
      </c>
    </row>
    <row r="1216" spans="1:2" ht="12.75">
      <c r="A1216" s="68">
        <v>0.0027106481481484</v>
      </c>
      <c r="B1216" s="158">
        <v>57</v>
      </c>
    </row>
    <row r="1217" spans="1:2" ht="12.75">
      <c r="A1217" s="68">
        <v>0.00271180555555581</v>
      </c>
      <c r="B1217" s="158">
        <v>56</v>
      </c>
    </row>
    <row r="1218" spans="1:2" ht="12.75">
      <c r="A1218" s="68">
        <v>0.00271296296296321</v>
      </c>
      <c r="B1218" s="158">
        <v>55</v>
      </c>
    </row>
    <row r="1219" spans="1:2" ht="12.75">
      <c r="A1219" s="68">
        <v>0.00271412037037062</v>
      </c>
      <c r="B1219" s="158">
        <v>54</v>
      </c>
    </row>
    <row r="1220" spans="1:2" ht="12.75">
      <c r="A1220" s="68">
        <v>0.00271527777777803</v>
      </c>
      <c r="B1220" s="158">
        <v>53</v>
      </c>
    </row>
    <row r="1221" spans="1:2" ht="12.75">
      <c r="A1221" s="68">
        <v>0.00271643518518544</v>
      </c>
      <c r="B1221" s="158">
        <v>52</v>
      </c>
    </row>
    <row r="1222" spans="1:2" ht="12.75">
      <c r="A1222" s="68">
        <v>0.00271759259259285</v>
      </c>
      <c r="B1222" s="158">
        <v>51</v>
      </c>
    </row>
    <row r="1223" spans="1:2" ht="12.75">
      <c r="A1223" s="68">
        <v>0.00271875000000025</v>
      </c>
      <c r="B1223" s="158">
        <v>50</v>
      </c>
    </row>
    <row r="1224" spans="1:2" ht="12.75">
      <c r="A1224" s="68">
        <v>0.00271990740740766</v>
      </c>
      <c r="B1224" s="158">
        <v>49</v>
      </c>
    </row>
    <row r="1225" spans="1:2" ht="12.75">
      <c r="A1225" s="68">
        <v>0.00272106481481507</v>
      </c>
      <c r="B1225" s="158">
        <v>48</v>
      </c>
    </row>
    <row r="1226" spans="1:2" ht="12.75">
      <c r="A1226" s="68">
        <v>0.00272222222222248</v>
      </c>
      <c r="B1226" s="158">
        <v>47</v>
      </c>
    </row>
    <row r="1227" spans="1:2" ht="12.75">
      <c r="A1227" s="68">
        <v>0.00272337962962988</v>
      </c>
      <c r="B1227" s="158">
        <v>46</v>
      </c>
    </row>
    <row r="1228" spans="1:2" ht="12.75">
      <c r="A1228" s="68">
        <v>0.00272453703703729</v>
      </c>
      <c r="B1228" s="158">
        <v>45</v>
      </c>
    </row>
    <row r="1229" spans="1:2" ht="12.75">
      <c r="A1229" s="68">
        <v>0.0027256944444447</v>
      </c>
      <c r="B1229" s="158">
        <v>44</v>
      </c>
    </row>
    <row r="1230" spans="1:2" ht="12.75">
      <c r="A1230" s="68">
        <v>0.00272685185185211</v>
      </c>
      <c r="B1230" s="158">
        <v>43</v>
      </c>
    </row>
    <row r="1231" spans="1:2" ht="12.75">
      <c r="A1231" s="68">
        <v>0.00272800925925951</v>
      </c>
      <c r="B1231" s="158">
        <v>42</v>
      </c>
    </row>
    <row r="1232" spans="1:2" ht="12.75">
      <c r="A1232" s="68">
        <v>0.00272916666666692</v>
      </c>
      <c r="B1232" s="158">
        <v>41</v>
      </c>
    </row>
    <row r="1233" spans="1:2" ht="12.75">
      <c r="A1233" s="68">
        <v>0.00273032407407433</v>
      </c>
      <c r="B1233" s="158">
        <v>40</v>
      </c>
    </row>
    <row r="1234" spans="1:2" ht="12.75">
      <c r="A1234" s="68">
        <v>0.00273148148148174</v>
      </c>
      <c r="B1234" s="158">
        <v>39</v>
      </c>
    </row>
    <row r="1235" spans="1:2" ht="12.75">
      <c r="A1235" s="68">
        <v>0.00273263888888914</v>
      </c>
      <c r="B1235" s="158">
        <v>38</v>
      </c>
    </row>
    <row r="1236" spans="1:2" ht="12.75">
      <c r="A1236" s="68">
        <v>0.00273379629629655</v>
      </c>
      <c r="B1236" s="158">
        <v>37</v>
      </c>
    </row>
    <row r="1237" spans="1:2" ht="12.75">
      <c r="A1237" s="68">
        <v>0.00273495370370396</v>
      </c>
      <c r="B1237" s="158">
        <v>36</v>
      </c>
    </row>
    <row r="1238" spans="1:2" ht="12.75">
      <c r="A1238" s="68">
        <v>0.00273611111111137</v>
      </c>
      <c r="B1238" s="158">
        <v>35</v>
      </c>
    </row>
    <row r="1239" spans="1:2" ht="12.75">
      <c r="A1239" s="68">
        <v>0.00273726851851877</v>
      </c>
      <c r="B1239" s="158">
        <v>34</v>
      </c>
    </row>
    <row r="1240" spans="1:2" ht="12.75">
      <c r="A1240" s="68">
        <v>0.00273842592592618</v>
      </c>
      <c r="B1240" s="158">
        <v>33</v>
      </c>
    </row>
    <row r="1241" spans="1:2" ht="12.75">
      <c r="A1241" s="68">
        <v>0.00273958333333359</v>
      </c>
      <c r="B1241" s="158">
        <v>32</v>
      </c>
    </row>
    <row r="1242" spans="1:2" ht="12.75">
      <c r="A1242" s="68">
        <v>0.002740740740741</v>
      </c>
      <c r="B1242" s="158">
        <v>31</v>
      </c>
    </row>
    <row r="1243" spans="1:2" ht="12.75">
      <c r="A1243" s="68">
        <v>0.00274189814814841</v>
      </c>
      <c r="B1243" s="158">
        <v>30</v>
      </c>
    </row>
    <row r="1244" spans="1:2" ht="12.75">
      <c r="A1244" s="68">
        <v>0.00274305555555581</v>
      </c>
      <c r="B1244" s="158">
        <v>29</v>
      </c>
    </row>
    <row r="1245" spans="1:2" ht="12.75">
      <c r="A1245" s="68">
        <v>0.00274421296296322</v>
      </c>
      <c r="B1245" s="158">
        <v>28</v>
      </c>
    </row>
    <row r="1246" spans="1:2" ht="12.75">
      <c r="A1246" s="68">
        <v>0.00274537037037063</v>
      </c>
      <c r="B1246" s="158">
        <v>27</v>
      </c>
    </row>
    <row r="1247" spans="1:2" ht="12.75">
      <c r="A1247" s="68">
        <v>0.00274652777777804</v>
      </c>
      <c r="B1247" s="158">
        <v>26</v>
      </c>
    </row>
    <row r="1248" spans="1:2" ht="12.75">
      <c r="A1248" s="68">
        <v>0.00274768518518544</v>
      </c>
      <c r="B1248" s="158">
        <v>25</v>
      </c>
    </row>
    <row r="1249" spans="1:2" ht="12.75">
      <c r="A1249" s="68">
        <v>0.00274884259259285</v>
      </c>
      <c r="B1249" s="158">
        <v>24</v>
      </c>
    </row>
    <row r="1250" spans="1:2" ht="12.75">
      <c r="A1250" s="68">
        <v>0.00275000000000026</v>
      </c>
      <c r="B1250" s="158">
        <v>23</v>
      </c>
    </row>
    <row r="1251" spans="1:2" ht="12.75">
      <c r="A1251" s="68">
        <v>0.00275115740740767</v>
      </c>
      <c r="B1251" s="158">
        <v>22</v>
      </c>
    </row>
    <row r="1252" spans="1:2" ht="12.75">
      <c r="A1252" s="68">
        <v>0.00275231481481507</v>
      </c>
      <c r="B1252" s="158">
        <v>21</v>
      </c>
    </row>
    <row r="1253" spans="1:2" ht="12.75">
      <c r="A1253" s="68">
        <v>0.00275347222222248</v>
      </c>
      <c r="B1253" s="158">
        <v>20</v>
      </c>
    </row>
    <row r="1254" spans="1:2" ht="12.75">
      <c r="A1254" s="68">
        <v>0.00275462962962989</v>
      </c>
      <c r="B1254" s="158">
        <v>19</v>
      </c>
    </row>
    <row r="1255" spans="1:2" ht="12.75">
      <c r="A1255" s="68">
        <v>0.0027557870370373</v>
      </c>
      <c r="B1255" s="158">
        <v>18</v>
      </c>
    </row>
    <row r="1256" spans="1:2" ht="12.75">
      <c r="A1256" s="68">
        <v>0.0027569444444447</v>
      </c>
      <c r="B1256" s="158">
        <v>17</v>
      </c>
    </row>
    <row r="1257" spans="1:2" ht="12.75">
      <c r="A1257" s="68">
        <v>0.00275810185185211</v>
      </c>
      <c r="B1257" s="158">
        <v>16</v>
      </c>
    </row>
    <row r="1258" spans="1:2" ht="12.75">
      <c r="A1258" s="68">
        <v>0.00275925925925952</v>
      </c>
      <c r="B1258" s="158">
        <v>15</v>
      </c>
    </row>
    <row r="1259" spans="1:2" ht="12.75">
      <c r="A1259" s="68">
        <v>0.00276041666666693</v>
      </c>
      <c r="B1259" s="158">
        <v>14</v>
      </c>
    </row>
    <row r="1260" spans="1:2" ht="12.75">
      <c r="A1260" s="68">
        <v>0.00276157407407433</v>
      </c>
      <c r="B1260" s="158">
        <v>13</v>
      </c>
    </row>
    <row r="1261" spans="1:2" ht="12.75">
      <c r="A1261" s="68">
        <v>0.00276273148148174</v>
      </c>
      <c r="B1261" s="158">
        <v>12</v>
      </c>
    </row>
    <row r="1262" spans="1:2" ht="12.75">
      <c r="A1262" s="68">
        <v>0.00276388888888915</v>
      </c>
      <c r="B1262" s="158">
        <v>11</v>
      </c>
    </row>
    <row r="1263" spans="1:2" ht="12.75">
      <c r="A1263" s="68">
        <v>0.00276504629629656</v>
      </c>
      <c r="B1263" s="158">
        <v>10</v>
      </c>
    </row>
    <row r="1264" spans="1:2" ht="12.75">
      <c r="A1264" s="68">
        <v>0.00276620370370397</v>
      </c>
      <c r="B1264" s="158">
        <v>9</v>
      </c>
    </row>
    <row r="1265" spans="1:2" ht="12.75">
      <c r="A1265" s="68">
        <v>0.00276736111111137</v>
      </c>
      <c r="B1265" s="158">
        <v>8</v>
      </c>
    </row>
    <row r="1266" spans="1:2" ht="12.75">
      <c r="A1266" s="68">
        <v>0.00276851851851878</v>
      </c>
      <c r="B1266" s="158">
        <v>7</v>
      </c>
    </row>
    <row r="1267" spans="1:2" ht="12.75">
      <c r="A1267" s="68">
        <v>0.00276967592592619</v>
      </c>
      <c r="B1267" s="158">
        <v>6</v>
      </c>
    </row>
    <row r="1268" spans="1:2" ht="12.75">
      <c r="A1268" s="68">
        <v>0.0027708333333336</v>
      </c>
      <c r="B1268" s="158">
        <v>5</v>
      </c>
    </row>
    <row r="1269" spans="1:2" ht="12.75">
      <c r="A1269" s="68">
        <v>0.002771990740741</v>
      </c>
      <c r="B1269" s="158">
        <v>4</v>
      </c>
    </row>
    <row r="1270" spans="1:2" ht="12.75">
      <c r="A1270" s="68">
        <v>0.00277314814814841</v>
      </c>
      <c r="B1270" s="158">
        <v>3</v>
      </c>
    </row>
    <row r="1271" spans="1:2" ht="12.75">
      <c r="A1271" s="68">
        <v>0.00277430555555582</v>
      </c>
      <c r="B1271" s="158">
        <v>2</v>
      </c>
    </row>
    <row r="1272" spans="1:2" ht="12.75">
      <c r="A1272" s="68">
        <v>0.00277546296296323</v>
      </c>
      <c r="B1272" s="158">
        <v>1</v>
      </c>
    </row>
    <row r="1273" spans="1:2" ht="12.75">
      <c r="A1273" s="68">
        <v>0.00277662037037063</v>
      </c>
      <c r="B1273" s="158">
        <v>0</v>
      </c>
    </row>
    <row r="1274" spans="1:2" ht="12.75">
      <c r="A1274" s="68">
        <v>0.00277777777777804</v>
      </c>
      <c r="B1274" s="158">
        <v>0</v>
      </c>
    </row>
    <row r="1275" spans="1:2" ht="12.75">
      <c r="A1275" s="156">
        <v>0</v>
      </c>
      <c r="B1275" s="158">
        <v>0</v>
      </c>
    </row>
    <row r="1276" spans="1:2" ht="12.75">
      <c r="A1276" s="156" t="s">
        <v>308</v>
      </c>
      <c r="B1276" s="158">
        <v>0</v>
      </c>
    </row>
    <row r="1277" spans="1:2" ht="12.75">
      <c r="A1277" s="156" t="s">
        <v>264</v>
      </c>
      <c r="B1277" s="158">
        <v>0</v>
      </c>
    </row>
    <row r="1278" spans="1:2" ht="12.75">
      <c r="A1278" s="156" t="s">
        <v>309</v>
      </c>
      <c r="B1278" s="158">
        <v>-1.78033587872051E-10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Карелин</cp:lastModifiedBy>
  <cp:lastPrinted>2018-12-14T12:39:14Z</cp:lastPrinted>
  <dcterms:modified xsi:type="dcterms:W3CDTF">2018-12-14T12:40:30Z</dcterms:modified>
  <cp:category/>
  <cp:version/>
  <cp:contentType/>
  <cp:contentStatus/>
</cp:coreProperties>
</file>